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SRAS\Selangor Junior Ranking\"/>
    </mc:Choice>
  </mc:AlternateContent>
  <xr:revisionPtr revIDLastSave="0" documentId="13_ncr:1_{99FC47F0-9024-47AD-827F-B25F178F1DD6}" xr6:coauthVersionLast="47" xr6:coauthVersionMax="47" xr10:uidLastSave="{00000000-0000-0000-0000-000000000000}"/>
  <bookViews>
    <workbookView xWindow="-108" yWindow="-108" windowWidth="23256" windowHeight="12456" tabRatio="815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'BU09'!$C$33:$D$181</definedName>
    <definedName name="BU1113position">'BU11'!$Y$9:$Z$169</definedName>
    <definedName name="BU11positioin">'BU09'!$W$9:$X$89</definedName>
    <definedName name="BU11position">'BU09'!$W$9:$X$89</definedName>
    <definedName name="BU1315position">'BU13'!$Z$9:$AA$139</definedName>
    <definedName name="BU1517position">'BU15'!$Y$12:$Z$140</definedName>
    <definedName name="BU1719position">'BU17'!$Y$12:$Z$119</definedName>
    <definedName name="BU19position">'BU19'!$W$11:$X$54</definedName>
    <definedName name="BUposition">'BU11'!$Y$9:$Z$85</definedName>
    <definedName name="girl_ranking">'GU09'!$C$23:$D$104</definedName>
    <definedName name="GU0911position">'GU09'!$X$11:$Y$120</definedName>
    <definedName name="GU1113position">'GU11'!$Y$13:$Z$99</definedName>
    <definedName name="GU1315position">'GU13'!$AC$11:$AD$109</definedName>
    <definedName name="GU1517position">'GU15'!$AA$12:$AB$93</definedName>
    <definedName name="GU17position">'GU17'!$AA$10:$AB$53</definedName>
    <definedName name="points">'Points Awarded'!$D$8:$F$135</definedName>
    <definedName name="_xlnm.Print_Area" localSheetId="0">'BU09'!$B$3:$I$10</definedName>
    <definedName name="_xlnm.Print_Area" localSheetId="1">'BU11'!$B$3:$I$13</definedName>
    <definedName name="_xlnm.Print_Area" localSheetId="2">'BU13'!$B$3:$I$11</definedName>
    <definedName name="_xlnm.Print_Area" localSheetId="3">'BU15'!$B$3:$I$13</definedName>
    <definedName name="_xlnm.Print_Area" localSheetId="4">'BU17'!$B$3:$I$13</definedName>
    <definedName name="_xlnm.Print_Area" localSheetId="5">'BU19'!$B$3:$I$14</definedName>
    <definedName name="_xlnm.Print_Area" localSheetId="6">'GU09'!$B$3:$I$10</definedName>
    <definedName name="_xlnm.Print_Area" localSheetId="7">'GU11'!$B$3:$I$14</definedName>
    <definedName name="_xlnm.Print_Area" localSheetId="8">'GU13'!$B$3:$I$13</definedName>
    <definedName name="_xlnm.Print_Area" localSheetId="9">'GU15'!$B$3:$I$13</definedName>
    <definedName name="_xlnm.Print_Area" localSheetId="10">'GU17'!$B$3:$I$10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E34" i="10"/>
  <c r="E35" i="9"/>
  <c r="E34" i="9"/>
  <c r="E38" i="8"/>
  <c r="E42" i="14"/>
  <c r="M42" i="14"/>
  <c r="E43" i="14"/>
  <c r="M43" i="14"/>
  <c r="G34" i="4"/>
  <c r="E34" i="4" s="1"/>
  <c r="I13" i="16"/>
  <c r="I12" i="16"/>
  <c r="I11" i="16"/>
  <c r="I20" i="10"/>
  <c r="I19" i="10"/>
  <c r="I17" i="10"/>
  <c r="I16" i="10"/>
  <c r="I15" i="10"/>
  <c r="I14" i="10"/>
  <c r="I13" i="10"/>
  <c r="I12" i="10"/>
  <c r="I11" i="10"/>
  <c r="K11" i="10"/>
  <c r="K12" i="10"/>
  <c r="K14" i="10"/>
  <c r="K15" i="10"/>
  <c r="I18" i="9"/>
  <c r="I16" i="9"/>
  <c r="I15" i="9"/>
  <c r="I14" i="9"/>
  <c r="I13" i="9"/>
  <c r="I12" i="9"/>
  <c r="I11" i="9"/>
  <c r="I19" i="8"/>
  <c r="I18" i="8"/>
  <c r="I17" i="8"/>
  <c r="I16" i="8"/>
  <c r="I15" i="8"/>
  <c r="I14" i="8"/>
  <c r="I13" i="8"/>
  <c r="I12" i="8"/>
  <c r="I11" i="8"/>
  <c r="K25" i="8"/>
  <c r="E25" i="8" s="1"/>
  <c r="M37" i="8"/>
  <c r="I20" i="7"/>
  <c r="I18" i="7"/>
  <c r="I17" i="7"/>
  <c r="I16" i="7"/>
  <c r="I15" i="7"/>
  <c r="I14" i="7"/>
  <c r="I13" i="7"/>
  <c r="I12" i="7"/>
  <c r="I11" i="7"/>
  <c r="I11" i="6"/>
  <c r="I13" i="14"/>
  <c r="I12" i="14"/>
  <c r="I16" i="14"/>
  <c r="I14" i="14"/>
  <c r="I11" i="14"/>
  <c r="K13" i="14"/>
  <c r="G13" i="14"/>
  <c r="K12" i="14"/>
  <c r="G12" i="14"/>
  <c r="I15" i="5"/>
  <c r="I18" i="5"/>
  <c r="I17" i="5"/>
  <c r="I16" i="5"/>
  <c r="I12" i="5"/>
  <c r="I14" i="5"/>
  <c r="I13" i="5"/>
  <c r="I11" i="5"/>
  <c r="I12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K15" i="5"/>
  <c r="G15" i="5"/>
  <c r="I13" i="4"/>
  <c r="I18" i="4"/>
  <c r="I17" i="4"/>
  <c r="I15" i="4"/>
  <c r="I16" i="4"/>
  <c r="I14" i="4"/>
  <c r="I11" i="4"/>
  <c r="K19" i="4"/>
  <c r="G19" i="4"/>
  <c r="K12" i="4"/>
  <c r="G12" i="4"/>
  <c r="I18" i="3"/>
  <c r="I17" i="3"/>
  <c r="I16" i="3"/>
  <c r="I15" i="3"/>
  <c r="I14" i="3"/>
  <c r="I13" i="3"/>
  <c r="I12" i="3"/>
  <c r="I11" i="3"/>
  <c r="I18" i="2"/>
  <c r="I17" i="2"/>
  <c r="I14" i="2"/>
  <c r="I16" i="2"/>
  <c r="I15" i="2"/>
  <c r="I13" i="2"/>
  <c r="I12" i="2"/>
  <c r="I11" i="2"/>
  <c r="G17" i="7"/>
  <c r="G29" i="2"/>
  <c r="G28" i="2"/>
  <c r="G11" i="2"/>
  <c r="G12" i="2"/>
  <c r="G13" i="2"/>
  <c r="G15" i="2"/>
  <c r="G16" i="2"/>
  <c r="G14" i="2"/>
  <c r="G17" i="2"/>
  <c r="G18" i="2"/>
  <c r="E18" i="2" s="1"/>
  <c r="G21" i="2"/>
  <c r="G22" i="2"/>
  <c r="G23" i="2"/>
  <c r="E23" i="2" s="1"/>
  <c r="G24" i="2"/>
  <c r="E24" i="2" s="1"/>
  <c r="G25" i="2"/>
  <c r="E25" i="2" s="1"/>
  <c r="G26" i="2"/>
  <c r="E26" i="2" s="1"/>
  <c r="G27" i="2"/>
  <c r="E27" i="2" s="1"/>
  <c r="G20" i="2"/>
  <c r="G16" i="7"/>
  <c r="G15" i="7"/>
  <c r="G14" i="7"/>
  <c r="G12" i="7"/>
  <c r="G13" i="7"/>
  <c r="G11" i="7"/>
  <c r="G20" i="6"/>
  <c r="G19" i="6"/>
  <c r="G18" i="6"/>
  <c r="G17" i="6"/>
  <c r="G33" i="5"/>
  <c r="G27" i="5"/>
  <c r="G28" i="5"/>
  <c r="G31" i="4"/>
  <c r="E31" i="4" s="1"/>
  <c r="G30" i="4"/>
  <c r="E30" i="4" s="1"/>
  <c r="G28" i="4"/>
  <c r="E28" i="4" s="1"/>
  <c r="G29" i="4"/>
  <c r="E29" i="4" s="1"/>
  <c r="G30" i="3"/>
  <c r="G32" i="3"/>
  <c r="G28" i="3"/>
  <c r="G27" i="3"/>
  <c r="G13" i="3"/>
  <c r="G15" i="14"/>
  <c r="G31" i="5"/>
  <c r="G30" i="5"/>
  <c r="E49" i="5"/>
  <c r="G26" i="5"/>
  <c r="G25" i="5"/>
  <c r="G24" i="5"/>
  <c r="G23" i="5"/>
  <c r="G20" i="5"/>
  <c r="G18" i="5"/>
  <c r="G32" i="5"/>
  <c r="G27" i="4"/>
  <c r="E27" i="4" s="1"/>
  <c r="G32" i="4"/>
  <c r="E32" i="4" s="1"/>
  <c r="G23" i="4"/>
  <c r="E23" i="4" s="1"/>
  <c r="G24" i="4"/>
  <c r="E24" i="4" s="1"/>
  <c r="G22" i="4"/>
  <c r="E22" i="4" s="1"/>
  <c r="G21" i="4"/>
  <c r="E21" i="4" s="1"/>
  <c r="G29" i="3"/>
  <c r="G26" i="3"/>
  <c r="G25" i="3"/>
  <c r="G31" i="3"/>
  <c r="E31" i="3" s="1"/>
  <c r="G33" i="3"/>
  <c r="E33" i="3" s="1"/>
  <c r="G23" i="3"/>
  <c r="G21" i="3"/>
  <c r="G19" i="3"/>
  <c r="G18" i="3"/>
  <c r="E35" i="2"/>
  <c r="E34" i="2"/>
  <c r="E33" i="2"/>
  <c r="E32" i="2"/>
  <c r="E31" i="2"/>
  <c r="E30" i="2"/>
  <c r="G18" i="10"/>
  <c r="G16" i="10"/>
  <c r="G13" i="10"/>
  <c r="G17" i="9"/>
  <c r="G23" i="8"/>
  <c r="G20" i="8"/>
  <c r="G14" i="8"/>
  <c r="G13" i="8"/>
  <c r="G12" i="8"/>
  <c r="G19" i="7"/>
  <c r="E19" i="7" s="1"/>
  <c r="G18" i="7"/>
  <c r="E21" i="7"/>
  <c r="G15" i="6"/>
  <c r="G14" i="6"/>
  <c r="G13" i="6"/>
  <c r="G16" i="6"/>
  <c r="G12" i="6"/>
  <c r="E43" i="3"/>
  <c r="E57" i="3"/>
  <c r="E15" i="7" l="1"/>
  <c r="E18" i="7"/>
  <c r="E16" i="7"/>
  <c r="E13" i="14"/>
  <c r="E12" i="14"/>
  <c r="E15" i="5"/>
  <c r="E19" i="4"/>
  <c r="E12" i="4"/>
  <c r="E14" i="2"/>
  <c r="E17" i="2"/>
  <c r="E33" i="10"/>
  <c r="E32" i="10"/>
  <c r="E31" i="10"/>
  <c r="E30" i="10"/>
  <c r="E29" i="10"/>
  <c r="E28" i="10"/>
  <c r="E27" i="10"/>
  <c r="E18" i="10"/>
  <c r="E16" i="10"/>
  <c r="E26" i="10"/>
  <c r="E25" i="10"/>
  <c r="E24" i="10"/>
  <c r="E23" i="10"/>
  <c r="E22" i="10"/>
  <c r="E21" i="10"/>
  <c r="E13" i="10"/>
  <c r="E26" i="9"/>
  <c r="E25" i="9"/>
  <c r="E24" i="9"/>
  <c r="E23" i="9"/>
  <c r="E22" i="9"/>
  <c r="E21" i="9"/>
  <c r="E20" i="9"/>
  <c r="E19" i="9"/>
  <c r="E17" i="9"/>
  <c r="E18" i="9"/>
  <c r="E34" i="8"/>
  <c r="E33" i="8"/>
  <c r="E32" i="8"/>
  <c r="E31" i="8"/>
  <c r="E30" i="8"/>
  <c r="E29" i="8"/>
  <c r="E28" i="8"/>
  <c r="E20" i="8"/>
  <c r="E27" i="8"/>
  <c r="E26" i="8"/>
  <c r="E14" i="8"/>
  <c r="E13" i="8"/>
  <c r="E12" i="8"/>
  <c r="E22" i="7"/>
  <c r="E23" i="7"/>
  <c r="E15" i="6"/>
  <c r="E20" i="6"/>
  <c r="E14" i="6"/>
  <c r="E41" i="14"/>
  <c r="E40" i="5"/>
  <c r="E35" i="5"/>
  <c r="E30" i="5"/>
  <c r="E25" i="5"/>
  <c r="E23" i="5"/>
  <c r="E20" i="5"/>
  <c r="E24" i="5"/>
  <c r="E18" i="5"/>
  <c r="E56" i="5"/>
  <c r="E33" i="5"/>
  <c r="E55" i="5"/>
  <c r="E54" i="5"/>
  <c r="E53" i="5"/>
  <c r="E52" i="5"/>
  <c r="E51" i="5"/>
  <c r="E46" i="3"/>
  <c r="E45" i="3"/>
  <c r="E44" i="3"/>
  <c r="E41" i="3"/>
  <c r="E40" i="3"/>
  <c r="E39" i="3"/>
  <c r="E38" i="3"/>
  <c r="E37" i="3"/>
  <c r="E23" i="3"/>
  <c r="E28" i="3"/>
  <c r="E36" i="3"/>
  <c r="E29" i="3"/>
  <c r="E27" i="3"/>
  <c r="E26" i="3"/>
  <c r="E25" i="3"/>
  <c r="E35" i="3" l="1"/>
  <c r="E13" i="3"/>
  <c r="E18" i="3"/>
  <c r="E21" i="3"/>
  <c r="E19" i="3"/>
  <c r="M17" i="1"/>
  <c r="M24" i="1"/>
  <c r="M15" i="1"/>
  <c r="K16" i="1"/>
  <c r="K21" i="1"/>
  <c r="K13" i="1"/>
  <c r="I16" i="1"/>
  <c r="I21" i="1"/>
  <c r="I13" i="1"/>
  <c r="E56" i="3"/>
  <c r="E55" i="3"/>
  <c r="E30" i="3"/>
  <c r="E54" i="3"/>
  <c r="E53" i="3"/>
  <c r="E32" i="3"/>
  <c r="E52" i="3"/>
  <c r="E51" i="3"/>
  <c r="E50" i="3"/>
  <c r="E49" i="3"/>
  <c r="E48" i="3"/>
  <c r="E47" i="3"/>
  <c r="E26" i="7"/>
  <c r="K24" i="8"/>
  <c r="E32" i="5"/>
  <c r="M38" i="2"/>
  <c r="M35" i="2"/>
  <c r="M37" i="2"/>
  <c r="K29" i="2"/>
  <c r="K38" i="2"/>
  <c r="K20" i="2"/>
  <c r="I29" i="2"/>
  <c r="I38" i="2"/>
  <c r="I20" i="2"/>
  <c r="G38" i="2"/>
  <c r="K11" i="16"/>
  <c r="K13" i="16"/>
  <c r="K12" i="16"/>
  <c r="K20" i="10"/>
  <c r="K17" i="10"/>
  <c r="K19" i="10"/>
  <c r="K13" i="9"/>
  <c r="K14" i="9"/>
  <c r="K16" i="9"/>
  <c r="K15" i="9"/>
  <c r="K12" i="9"/>
  <c r="K11" i="9"/>
  <c r="K19" i="8"/>
  <c r="K15" i="8"/>
  <c r="K18" i="8"/>
  <c r="K21" i="8"/>
  <c r="K22" i="8"/>
  <c r="K17" i="8"/>
  <c r="K16" i="8"/>
  <c r="K11" i="8"/>
  <c r="K17" i="7"/>
  <c r="E17" i="7" s="1"/>
  <c r="K14" i="7"/>
  <c r="E14" i="7" s="1"/>
  <c r="K12" i="7"/>
  <c r="E12" i="7" s="1"/>
  <c r="K20" i="7"/>
  <c r="E20" i="7" s="1"/>
  <c r="K13" i="7"/>
  <c r="E13" i="7" s="1"/>
  <c r="K11" i="7"/>
  <c r="E11" i="7" s="1"/>
  <c r="K19" i="14"/>
  <c r="K14" i="14"/>
  <c r="K18" i="14"/>
  <c r="K17" i="14"/>
  <c r="K11" i="14"/>
  <c r="K16" i="14"/>
  <c r="K14" i="5"/>
  <c r="K19" i="5"/>
  <c r="K13" i="5"/>
  <c r="K29" i="5"/>
  <c r="K11" i="5"/>
  <c r="K12" i="5"/>
  <c r="K15" i="4"/>
  <c r="K18" i="4"/>
  <c r="K16" i="4"/>
  <c r="K17" i="4"/>
  <c r="K14" i="4"/>
  <c r="K11" i="4"/>
  <c r="K13" i="4"/>
  <c r="K16" i="3"/>
  <c r="K14" i="3"/>
  <c r="K15" i="3"/>
  <c r="K17" i="3"/>
  <c r="K12" i="3"/>
  <c r="K11" i="3"/>
  <c r="E20" i="2" l="1"/>
  <c r="E38" i="2"/>
  <c r="E29" i="2"/>
  <c r="E13" i="1"/>
  <c r="E16" i="1"/>
  <c r="E21" i="1"/>
  <c r="E24" i="8"/>
  <c r="K16" i="2"/>
  <c r="K21" i="2"/>
  <c r="K15" i="2"/>
  <c r="K13" i="2"/>
  <c r="K19" i="2"/>
  <c r="K12" i="2"/>
  <c r="K11" i="2"/>
  <c r="K12" i="1"/>
  <c r="G11" i="6"/>
  <c r="G12" i="1"/>
  <c r="G11" i="1"/>
  <c r="G36" i="4"/>
  <c r="E36" i="4" s="1"/>
  <c r="G26" i="4"/>
  <c r="G11" i="16"/>
  <c r="G15" i="10"/>
  <c r="G14" i="10"/>
  <c r="G11" i="10"/>
  <c r="G20" i="10"/>
  <c r="G12" i="10"/>
  <c r="G17" i="10"/>
  <c r="G19" i="10"/>
  <c r="G14" i="9"/>
  <c r="G16" i="9"/>
  <c r="G15" i="9"/>
  <c r="G13" i="9"/>
  <c r="G12" i="9"/>
  <c r="G11" i="9"/>
  <c r="G22" i="8"/>
  <c r="G18" i="8"/>
  <c r="G17" i="8"/>
  <c r="G16" i="8"/>
  <c r="G21" i="8"/>
  <c r="G19" i="8"/>
  <c r="G11" i="8"/>
  <c r="G15" i="8"/>
  <c r="G18" i="14"/>
  <c r="G14" i="14"/>
  <c r="G19" i="14"/>
  <c r="G17" i="14"/>
  <c r="G11" i="14"/>
  <c r="G16" i="14"/>
  <c r="G34" i="5"/>
  <c r="G22" i="5"/>
  <c r="G16" i="5"/>
  <c r="G21" i="5"/>
  <c r="G17" i="5"/>
  <c r="G14" i="5"/>
  <c r="G19" i="5"/>
  <c r="G13" i="5"/>
  <c r="G29" i="5"/>
  <c r="G11" i="5"/>
  <c r="G12" i="5"/>
  <c r="G33" i="4"/>
  <c r="E33" i="4" s="1"/>
  <c r="G20" i="4"/>
  <c r="G35" i="4"/>
  <c r="E35" i="4" s="1"/>
  <c r="G17" i="4"/>
  <c r="G25" i="4"/>
  <c r="G14" i="4"/>
  <c r="G18" i="4"/>
  <c r="G13" i="4"/>
  <c r="G15" i="4"/>
  <c r="G11" i="4"/>
  <c r="G16" i="4"/>
  <c r="G20" i="3"/>
  <c r="G34" i="3"/>
  <c r="G24" i="3"/>
  <c r="G22" i="3"/>
  <c r="G15" i="3"/>
  <c r="G14" i="3"/>
  <c r="G17" i="3"/>
  <c r="G16" i="3"/>
  <c r="G12" i="3"/>
  <c r="G11" i="3"/>
  <c r="E22" i="2"/>
  <c r="G19" i="2"/>
  <c r="E11" i="16" l="1"/>
  <c r="E15" i="9"/>
  <c r="M19" i="7"/>
  <c r="M18" i="7"/>
  <c r="E25" i="7"/>
  <c r="M51" i="5"/>
  <c r="M48" i="5"/>
  <c r="M46" i="5"/>
  <c r="M45" i="5"/>
  <c r="M44" i="5"/>
  <c r="M43" i="5"/>
  <c r="M42" i="5"/>
  <c r="M41" i="5"/>
  <c r="M40" i="5"/>
  <c r="M39" i="5"/>
  <c r="M38" i="5"/>
  <c r="M36" i="5"/>
  <c r="M35" i="5"/>
  <c r="M34" i="5"/>
  <c r="M33" i="5"/>
  <c r="E20" i="4"/>
  <c r="E26" i="4"/>
  <c r="E14" i="4"/>
  <c r="E20" i="3"/>
  <c r="E16" i="9" l="1"/>
  <c r="E13" i="9"/>
  <c r="E14" i="9"/>
  <c r="E12" i="10"/>
  <c r="E23" i="16"/>
  <c r="E22" i="16"/>
  <c r="E14" i="10"/>
  <c r="E11" i="4"/>
  <c r="E28" i="5"/>
  <c r="E16" i="5"/>
  <c r="E19" i="5"/>
  <c r="E31" i="5"/>
  <c r="E12" i="3"/>
  <c r="E11" i="10"/>
  <c r="E19" i="8"/>
  <c r="E17" i="14"/>
  <c r="E14" i="14"/>
  <c r="E14" i="5"/>
  <c r="E17" i="5"/>
  <c r="E37" i="5"/>
  <c r="E16" i="14"/>
  <c r="E26" i="14"/>
  <c r="E11" i="14"/>
  <c r="E28" i="14"/>
  <c r="E15" i="4"/>
  <c r="E13" i="4"/>
  <c r="E17" i="4"/>
  <c r="E11" i="3"/>
  <c r="E16" i="3"/>
  <c r="E17" i="3"/>
  <c r="E36" i="8" l="1"/>
  <c r="E18" i="8"/>
  <c r="E16" i="8"/>
  <c r="K40" i="14"/>
  <c r="I40" i="14"/>
  <c r="G40" i="14"/>
  <c r="E32" i="14"/>
  <c r="E31" i="14"/>
  <c r="E27" i="14"/>
  <c r="E25" i="14"/>
  <c r="E47" i="5"/>
  <c r="E41" i="5"/>
  <c r="E38" i="5"/>
  <c r="E36" i="5"/>
  <c r="E27" i="5"/>
  <c r="E13" i="5"/>
  <c r="E42" i="3"/>
  <c r="E15" i="3"/>
  <c r="F36" i="2"/>
  <c r="G36" i="2" s="1"/>
  <c r="E36" i="2" s="1"/>
  <c r="F37" i="2"/>
  <c r="G37" i="2" s="1"/>
  <c r="E37" i="2" s="1"/>
  <c r="E28" i="2"/>
  <c r="E32" i="9" l="1"/>
  <c r="E25" i="16"/>
  <c r="E27" i="16"/>
  <c r="E24" i="16"/>
  <c r="E26" i="16"/>
  <c r="E33" i="14"/>
  <c r="E34" i="5"/>
  <c r="E48" i="5"/>
  <c r="E44" i="5"/>
  <c r="E33" i="9"/>
  <c r="E23" i="8"/>
  <c r="E37" i="8"/>
  <c r="E29" i="14"/>
  <c r="E30" i="14"/>
  <c r="E40" i="14"/>
  <c r="E13" i="2"/>
  <c r="M32" i="5" l="1"/>
  <c r="E22" i="5" l="1"/>
  <c r="M21" i="1"/>
  <c r="K17" i="1"/>
  <c r="I17" i="1"/>
  <c r="E29" i="9"/>
  <c r="E28" i="9"/>
  <c r="E27" i="9"/>
  <c r="M17" i="7"/>
  <c r="M16" i="7"/>
  <c r="M15" i="7"/>
  <c r="E21" i="6"/>
  <c r="E19" i="6"/>
  <c r="E12" i="6"/>
  <c r="E18" i="6"/>
  <c r="E17" i="6"/>
  <c r="E13" i="6"/>
  <c r="K11" i="6"/>
  <c r="E11" i="6"/>
  <c r="K39" i="14"/>
  <c r="I39" i="14"/>
  <c r="G39" i="14"/>
  <c r="K38" i="14"/>
  <c r="I38" i="14"/>
  <c r="G38" i="14"/>
  <c r="K37" i="14"/>
  <c r="I37" i="14"/>
  <c r="G37" i="14"/>
  <c r="E34" i="3"/>
  <c r="E24" i="3"/>
  <c r="M23" i="1"/>
  <c r="K15" i="1"/>
  <c r="I15" i="1"/>
  <c r="M22" i="1"/>
  <c r="K20" i="1"/>
  <c r="I20" i="1"/>
  <c r="M20" i="1"/>
  <c r="K19" i="1"/>
  <c r="I19" i="1"/>
  <c r="M18" i="1"/>
  <c r="K18" i="1"/>
  <c r="I18" i="1"/>
  <c r="M19" i="1"/>
  <c r="K24" i="1"/>
  <c r="I24" i="1"/>
  <c r="M16" i="1"/>
  <c r="M14" i="1"/>
  <c r="M13" i="1"/>
  <c r="E16" i="6" l="1"/>
  <c r="E11" i="9"/>
  <c r="E21" i="2"/>
  <c r="E13" i="16"/>
  <c r="E16" i="16"/>
  <c r="E15" i="16"/>
  <c r="E19" i="16"/>
  <c r="E17" i="10"/>
  <c r="E31" i="9"/>
  <c r="E35" i="14"/>
  <c r="E18" i="4"/>
  <c r="E19" i="1"/>
  <c r="E12" i="1"/>
  <c r="E18" i="1"/>
  <c r="E24" i="14"/>
  <c r="E18" i="14"/>
  <c r="E25" i="4"/>
  <c r="E16" i="4"/>
  <c r="E46" i="5"/>
  <c r="E12" i="9"/>
  <c r="E12" i="16"/>
  <c r="E22" i="3"/>
  <c r="E11" i="5"/>
  <c r="E42" i="5"/>
  <c r="E17" i="16"/>
  <c r="E20" i="1"/>
  <c r="E23" i="14"/>
  <c r="E14" i="3"/>
  <c r="E43" i="5"/>
  <c r="E22" i="14"/>
  <c r="E20" i="10"/>
  <c r="E20" i="16"/>
  <c r="E21" i="16"/>
  <c r="E15" i="10"/>
  <c r="E19" i="14"/>
  <c r="E38" i="14"/>
  <c r="E17" i="8"/>
  <c r="E18" i="16"/>
  <c r="E24" i="7"/>
  <c r="E22" i="8"/>
  <c r="E11" i="1"/>
  <c r="E20" i="14"/>
  <c r="E35" i="8"/>
  <c r="E15" i="2"/>
  <c r="E21" i="14"/>
  <c r="E15" i="8"/>
  <c r="E19" i="2"/>
  <c r="E12" i="2"/>
  <c r="E21" i="5"/>
  <c r="E14" i="1"/>
  <c r="E37" i="14"/>
  <c r="E21" i="8"/>
  <c r="E39" i="5"/>
  <c r="E12" i="5"/>
  <c r="E26" i="5"/>
  <c r="E15" i="14"/>
  <c r="E19" i="10"/>
  <c r="E24" i="1"/>
  <c r="E22" i="1"/>
  <c r="E17" i="1"/>
  <c r="E11" i="8"/>
  <c r="E15" i="1"/>
  <c r="E50" i="5"/>
  <c r="E39" i="14"/>
  <c r="E36" i="14"/>
  <c r="E30" i="9"/>
  <c r="E16" i="2"/>
  <c r="E11" i="2"/>
  <c r="E29" i="5"/>
  <c r="E45" i="5"/>
  <c r="E14" i="16"/>
  <c r="E23" i="1"/>
  <c r="E34" i="14"/>
</calcChain>
</file>

<file path=xl/sharedStrings.xml><?xml version="1.0" encoding="utf-8"?>
<sst xmlns="http://schemas.openxmlformats.org/spreadsheetml/2006/main" count="1176" uniqueCount="680">
  <si>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</si>
  <si>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</si>
  <si>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</si>
  <si>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</si>
  <si>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</si>
  <si>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</si>
  <si>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</si>
  <si>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</si>
  <si>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BORNEO</t>
  </si>
  <si>
    <t>SG - TECHNOFORM</t>
  </si>
  <si>
    <t>SSJC 1st Leg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</si>
  <si>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</si>
  <si>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</si>
  <si>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</si>
  <si>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</si>
  <si>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</si>
  <si>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</si>
  <si>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</si>
  <si>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</si>
  <si>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</si>
  <si>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</si>
  <si>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</si>
  <si>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</si>
  <si>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</si>
  <si>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</si>
  <si>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</si>
  <si>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</si>
  <si>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</si>
  <si>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</si>
  <si>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</si>
  <si>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</si>
  <si>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</si>
  <si>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</si>
  <si>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</si>
  <si>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</si>
  <si>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</si>
  <si>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</si>
  <si>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</si>
  <si>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</si>
  <si>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</si>
  <si>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</si>
  <si>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</si>
  <si>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</si>
  <si>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</si>
  <si>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</si>
  <si>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</si>
  <si>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</si>
  <si>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</si>
  <si>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</si>
  <si>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</si>
  <si>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</si>
  <si>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Muhammad Rayyaan Bin Ramlee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</si>
  <si>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</si>
  <si>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</si>
  <si>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</si>
  <si>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</si>
  <si>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</si>
  <si>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</si>
  <si>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</si>
  <si>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</si>
  <si>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</si>
  <si>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</si>
  <si>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</si>
  <si>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</si>
  <si>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</si>
  <si>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</si>
  <si>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</si>
  <si>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</si>
  <si>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</si>
  <si>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</si>
  <si>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</si>
  <si>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</si>
  <si>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</si>
  <si>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Nevellan Ganesan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</si>
  <si>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</si>
  <si>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</si>
  <si>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</si>
  <si>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</si>
  <si>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</si>
  <si>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</si>
  <si>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</si>
  <si>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</si>
  <si>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13/05/2011</t>
  </si>
  <si>
    <t>19/04/2011</t>
  </si>
  <si>
    <t>Aidan Naqeeb Bin Muhammad Imran</t>
  </si>
  <si>
    <t>09/01/2010</t>
  </si>
  <si>
    <t>12/10/2010</t>
  </si>
  <si>
    <t>11/11/2010</t>
  </si>
  <si>
    <t>Siddhessh Raj Wong</t>
  </si>
  <si>
    <t>13/08/2011</t>
  </si>
  <si>
    <t>13/08/2010</t>
  </si>
  <si>
    <t>Edry Aisy Bin Raduwan</t>
  </si>
  <si>
    <t>06/09/2010</t>
  </si>
  <si>
    <t>Upendraa A/L Sarawanan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</si>
  <si>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</si>
  <si>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</si>
  <si>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</si>
  <si>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</si>
  <si>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</si>
  <si>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</si>
  <si>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</si>
  <si>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</si>
  <si>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</si>
  <si>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</si>
  <si>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</si>
  <si>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</si>
  <si>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</si>
  <si>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</si>
  <si>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</si>
  <si>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</si>
  <si>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</si>
  <si>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</si>
  <si>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</si>
  <si>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</si>
  <si>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</si>
  <si>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</si>
  <si>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</si>
  <si>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</si>
  <si>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</si>
  <si>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</si>
  <si>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</si>
  <si>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</si>
  <si>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</si>
  <si>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</si>
  <si>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</si>
  <si>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</si>
  <si>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t>Player upgraded from BU9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</si>
  <si>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</si>
  <si>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</si>
  <si>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</si>
  <si>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</si>
  <si>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</si>
  <si>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</si>
  <si>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Ang Lin Zhen</t>
  </si>
  <si>
    <t>Deshrat Rakesh</t>
  </si>
  <si>
    <t>Aaron Phoon En Jie</t>
  </si>
  <si>
    <t>Mika Andre John</t>
  </si>
  <si>
    <t>Micaiah Ronen Raj</t>
  </si>
  <si>
    <t>Ho Jun Yin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</si>
  <si>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</si>
  <si>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</si>
  <si>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</si>
  <si>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</si>
  <si>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</si>
  <si>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</si>
  <si>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</si>
  <si>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</si>
  <si>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</si>
  <si>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</si>
  <si>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</si>
  <si>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</si>
  <si>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</si>
  <si>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</si>
  <si>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</si>
  <si>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</si>
  <si>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</si>
  <si>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</si>
  <si>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</si>
  <si>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</si>
  <si>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</si>
  <si>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</si>
  <si>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</si>
  <si>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</si>
  <si>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</si>
  <si>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</si>
  <si>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</si>
  <si>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</si>
  <si>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</si>
  <si>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</si>
  <si>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</si>
  <si>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</si>
  <si>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</si>
  <si>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</si>
  <si>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</si>
  <si>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</si>
  <si>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</si>
  <si>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</si>
  <si>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</si>
  <si>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</si>
  <si>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</si>
  <si>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</si>
  <si>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</si>
  <si>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</si>
  <si>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</si>
  <si>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</si>
  <si>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</si>
  <si>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</si>
  <si>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</si>
  <si>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</si>
  <si>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</si>
  <si>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</si>
  <si>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</si>
  <si>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12/05/2009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</si>
  <si>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</si>
  <si>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</si>
  <si>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</si>
  <si>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</si>
  <si>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</si>
  <si>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</si>
  <si>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</si>
  <si>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</si>
  <si>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</si>
  <si>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</si>
  <si>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</si>
  <si>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</si>
  <si>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</si>
  <si>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</si>
  <si>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</si>
  <si>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</si>
  <si>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</si>
  <si>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</si>
  <si>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</si>
  <si>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</si>
  <si>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</si>
  <si>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</si>
  <si>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</si>
  <si>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</si>
  <si>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</si>
  <si>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</si>
  <si>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</si>
  <si>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</si>
  <si>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</si>
  <si>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</si>
  <si>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</si>
  <si>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</si>
  <si>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</si>
  <si>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</si>
  <si>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</si>
  <si>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</si>
  <si>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</si>
  <si>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</si>
  <si>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</si>
  <si>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</si>
  <si>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</si>
  <si>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</si>
  <si>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</si>
  <si>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</si>
  <si>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</si>
  <si>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</si>
  <si>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</si>
  <si>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</si>
  <si>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</si>
  <si>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</si>
  <si>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</si>
  <si>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</si>
  <si>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</si>
  <si>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</si>
  <si>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</si>
  <si>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</si>
  <si>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</si>
  <si>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</si>
  <si>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</si>
  <si>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</si>
  <si>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</si>
  <si>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</si>
  <si>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</si>
  <si>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</si>
  <si>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</si>
  <si>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</si>
  <si>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</si>
  <si>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</si>
  <si>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</si>
  <si>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</si>
  <si>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</si>
  <si>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</si>
  <si>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</si>
  <si>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</si>
  <si>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</si>
  <si>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</si>
  <si>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</si>
  <si>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</si>
  <si>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</si>
  <si>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</si>
  <si>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</si>
  <si>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</si>
  <si>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</si>
  <si>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</si>
  <si>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</si>
  <si>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</si>
  <si>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</si>
  <si>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</si>
  <si>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</si>
  <si>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</si>
  <si>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</si>
  <si>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</si>
  <si>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</si>
  <si>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</si>
  <si>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</si>
  <si>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Christopher Paul Lee Sh'Ng  Yang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</si>
  <si>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</si>
  <si>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</si>
  <si>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</si>
  <si>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</si>
  <si>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</si>
  <si>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</si>
  <si>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</si>
  <si>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</si>
  <si>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</si>
  <si>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</si>
  <si>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</si>
  <si>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</si>
  <si>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</si>
  <si>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</si>
  <si>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</si>
  <si>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</si>
  <si>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</si>
  <si>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</si>
  <si>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</si>
  <si>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</si>
  <si>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</si>
  <si>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</si>
  <si>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</si>
  <si>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</si>
  <si>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</si>
  <si>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</si>
  <si>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</si>
  <si>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</si>
  <si>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</si>
  <si>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</si>
  <si>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</si>
  <si>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</si>
  <si>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</si>
  <si>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</si>
  <si>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</si>
  <si>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Aidan Yunus</t>
  </si>
  <si>
    <t>Thineshraj A/L Chandrasegaran</t>
  </si>
  <si>
    <t>Jeffery John Lewis</t>
  </si>
  <si>
    <t>Ong Jin Jian</t>
  </si>
  <si>
    <t>Miethesh Raman Thurasamy</t>
  </si>
  <si>
    <t>Leonal Neevedthan A/L Peter Rayan</t>
  </si>
  <si>
    <t>Adrian Dass</t>
  </si>
  <si>
    <t>Ang Lin Shan</t>
  </si>
  <si>
    <t>Saran Raj Sivaraj</t>
  </si>
  <si>
    <t>Hardev Singh</t>
  </si>
  <si>
    <t>Mikyle Ryan John</t>
  </si>
  <si>
    <t>Sivananthan Seliyan</t>
  </si>
  <si>
    <t>How Ho Zhun</t>
  </si>
  <si>
    <t>BOYS UNDER 17</t>
  </si>
  <si>
    <t>15/09/2004</t>
  </si>
  <si>
    <t>Tay Jun Qian</t>
  </si>
  <si>
    <t>28/06/2005</t>
  </si>
  <si>
    <t>26/07/2004</t>
  </si>
  <si>
    <t>Harold Rynesh Aloysius</t>
  </si>
  <si>
    <t>31/05/2005</t>
  </si>
  <si>
    <t>14/01/2005</t>
  </si>
  <si>
    <t>Jaydn Jhan Karpal Singh Deo</t>
  </si>
  <si>
    <t>07/04/2005</t>
  </si>
  <si>
    <t>20/01/2005</t>
  </si>
  <si>
    <t>14/06/2004</t>
  </si>
  <si>
    <t>Gareth Lim Boon Shen</t>
  </si>
  <si>
    <t>28/05/2004</t>
  </si>
  <si>
    <t>06/11/2004</t>
  </si>
  <si>
    <t>Jaden Noel Ha Khen Zhi</t>
  </si>
  <si>
    <t>01/01/2005</t>
  </si>
  <si>
    <t>02/01/2004</t>
  </si>
  <si>
    <t>Abdul Halim Bin Mohd Nadziruddin</t>
  </si>
  <si>
    <t>10/03/2004</t>
  </si>
  <si>
    <t>28/10/2004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</si>
  <si>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</si>
  <si>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</si>
  <si>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</si>
  <si>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</si>
  <si>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</si>
  <si>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</si>
  <si>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</si>
  <si>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</si>
  <si>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Alan Christopher Albert</t>
  </si>
  <si>
    <t>30/10/2004</t>
  </si>
  <si>
    <t>S Arrishprasath</t>
  </si>
  <si>
    <t>23/12/2004</t>
  </si>
  <si>
    <t>Maarvein Nanthan</t>
  </si>
  <si>
    <t>06/08/2005</t>
  </si>
  <si>
    <t>Nik Muhammad Afeeq Farhan</t>
  </si>
  <si>
    <t>02/04/2005</t>
  </si>
  <si>
    <t>04/03/2004</t>
  </si>
  <si>
    <t>21/05/2004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</si>
  <si>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</si>
  <si>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</si>
  <si>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</si>
  <si>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</si>
  <si>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</si>
  <si>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</si>
  <si>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</si>
  <si>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</si>
  <si>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</si>
  <si>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Muhammad Hazrif Bin Abdul Rahman Raja</t>
  </si>
  <si>
    <t>15/10/2004</t>
  </si>
  <si>
    <t>BRANDON GAN KA WENG</t>
  </si>
  <si>
    <t>15/07/2004</t>
  </si>
  <si>
    <t>Aashvath Kumar</t>
  </si>
  <si>
    <t>23/05/2005</t>
  </si>
  <si>
    <t>Dhanesh Letchumanakumar</t>
  </si>
  <si>
    <t>21/03/2005</t>
  </si>
  <si>
    <t>Ethan Liaw Jui Hoong</t>
  </si>
  <si>
    <t>28/02/2004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</si>
  <si>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</si>
  <si>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</si>
  <si>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</si>
  <si>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</si>
  <si>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</si>
  <si>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</si>
  <si>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20/05/2003</t>
  </si>
  <si>
    <t>17/07/2003</t>
  </si>
  <si>
    <t>R.Sutejranjna Sunathan</t>
  </si>
  <si>
    <t>03/02/2003</t>
  </si>
  <si>
    <t>Yugal Eeshwar</t>
  </si>
  <si>
    <t>25/11/2003</t>
  </si>
  <si>
    <t>Lishnu Hariish Balasubramaniam</t>
  </si>
  <si>
    <t>23/07/2003</t>
  </si>
  <si>
    <t>23/06/2003</t>
  </si>
  <si>
    <t>Ainul Amir Julian Bin Ainul Azlan</t>
  </si>
  <si>
    <t>10/07/2003</t>
  </si>
  <si>
    <t>Divyessh Sivakumar</t>
  </si>
  <si>
    <t>22/01/2003</t>
  </si>
  <si>
    <t>Derrick Loi Jen How</t>
  </si>
  <si>
    <t>27/01/2003</t>
  </si>
  <si>
    <t>Khartikeya Raman Thurasamy</t>
  </si>
  <si>
    <t>13/02/2003</t>
  </si>
  <si>
    <t>S Akhillprasath</t>
  </si>
  <si>
    <t>13/01/2003</t>
  </si>
  <si>
    <t>Hariprasad Gangatharan</t>
  </si>
  <si>
    <t>Siddharth Kumaran A/L Sunder</t>
  </si>
  <si>
    <t>17/09/2003</t>
  </si>
  <si>
    <t>Zachary James Edwards</t>
  </si>
  <si>
    <t>31/05/2003</t>
  </si>
  <si>
    <t>Player upgraded from BU17</t>
  </si>
  <si>
    <t>GIRLS UNDER 9</t>
  </si>
  <si>
    <t>Avantikashrii Seenivasagam</t>
  </si>
  <si>
    <t>10/07/2012</t>
  </si>
  <si>
    <t>Nieranjhanaa A/P Sureshkumar</t>
  </si>
  <si>
    <t>15/02/2012</t>
  </si>
  <si>
    <t>Bhavana A/P Thuraimurugan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</si>
  <si>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</si>
  <si>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</si>
  <si>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</si>
  <si>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</si>
  <si>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</si>
  <si>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</si>
  <si>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</si>
  <si>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</si>
  <si>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</si>
  <si>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Ranya Mithraa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</si>
  <si>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</si>
  <si>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</si>
  <si>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</si>
  <si>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</si>
  <si>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</si>
  <si>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</si>
  <si>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</si>
  <si>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</si>
  <si>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</si>
  <si>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</si>
  <si>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</si>
  <si>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</si>
  <si>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</si>
  <si>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</si>
  <si>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</si>
  <si>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</si>
  <si>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</si>
  <si>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</si>
  <si>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</si>
  <si>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</si>
  <si>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Akthar Rukhsana Bt. Ahmad Khairulridwan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</si>
  <si>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</si>
  <si>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</si>
  <si>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</si>
  <si>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</si>
  <si>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</si>
  <si>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</si>
  <si>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</si>
  <si>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</si>
  <si>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</si>
  <si>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</si>
  <si>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</si>
  <si>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SS 1st Leg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</si>
  <si>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</si>
  <si>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</si>
  <si>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</si>
  <si>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</si>
  <si>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</si>
  <si>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</si>
  <si>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</si>
  <si>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</si>
  <si>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</si>
  <si>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</si>
  <si>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</si>
  <si>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</si>
  <si>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</si>
  <si>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</si>
  <si>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</si>
  <si>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</si>
  <si>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</si>
  <si>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</si>
  <si>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</si>
  <si>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</si>
  <si>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</si>
  <si>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Kenisha Kaur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</si>
  <si>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</si>
  <si>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</si>
  <si>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</si>
  <si>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</si>
  <si>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</si>
  <si>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</si>
  <si>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</si>
  <si>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</si>
  <si>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27/04/2011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</si>
  <si>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</si>
  <si>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</si>
  <si>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</si>
  <si>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</si>
  <si>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</si>
  <si>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</si>
  <si>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</si>
  <si>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</si>
  <si>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</si>
  <si>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</si>
  <si>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</si>
  <si>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</si>
  <si>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Aneqpreet Kaur A/P Rajinder Singh</t>
  </si>
  <si>
    <t>21/12/2009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</si>
  <si>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</si>
  <si>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</si>
  <si>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</si>
  <si>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</si>
  <si>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</si>
  <si>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</si>
  <si>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</si>
  <si>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</si>
  <si>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</si>
  <si>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</si>
  <si>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</si>
  <si>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</si>
  <si>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</si>
  <si>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</si>
  <si>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</si>
  <si>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</si>
  <si>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</si>
  <si>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</si>
  <si>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</si>
  <si>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</si>
  <si>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</si>
  <si>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</si>
  <si>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</si>
  <si>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</si>
  <si>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</si>
  <si>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</si>
  <si>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</si>
  <si>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</si>
  <si>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</si>
  <si>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</si>
  <si>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</si>
  <si>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</si>
  <si>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</si>
  <si>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</si>
  <si>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</si>
  <si>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</si>
  <si>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</si>
  <si>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</si>
  <si>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</si>
  <si>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</si>
  <si>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</si>
  <si>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</si>
  <si>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</si>
  <si>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</si>
  <si>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</si>
  <si>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</si>
  <si>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</si>
  <si>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</si>
  <si>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</si>
  <si>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</si>
  <si>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</si>
  <si>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</si>
  <si>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</si>
  <si>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</si>
  <si>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</si>
  <si>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</si>
  <si>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</si>
  <si>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</si>
  <si>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</si>
  <si>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</si>
  <si>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</si>
  <si>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</si>
  <si>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</si>
  <si>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</si>
  <si>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</si>
  <si>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</si>
  <si>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</si>
  <si>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</si>
  <si>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</si>
  <si>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</si>
  <si>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Jennifer Joan Lewis</t>
  </si>
  <si>
    <t>Katrina Chin May Yii</t>
  </si>
  <si>
    <t>Joelle Rou-Ern Phuah</t>
  </si>
  <si>
    <t>Swetha A/P Venu Gopal</t>
  </si>
  <si>
    <t>Hiesha Krishnan</t>
  </si>
  <si>
    <t>GIRLS UNDER 17</t>
  </si>
  <si>
    <t>Vitrikashenie Kulasegaran</t>
  </si>
  <si>
    <t>17/11/2005</t>
  </si>
  <si>
    <t>29/04/2004</t>
  </si>
  <si>
    <t>Ching Ling Choo Isabel</t>
  </si>
  <si>
    <t>05/04/2004</t>
  </si>
  <si>
    <t>14/03/2005</t>
  </si>
  <si>
    <t>01/02/2005</t>
  </si>
  <si>
    <t>Achreen Kaur A/P Rajinder Singh</t>
  </si>
  <si>
    <t>13/01/2004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</si>
  <si>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</si>
  <si>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</si>
  <si>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</si>
  <si>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</si>
  <si>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</si>
  <si>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</si>
  <si>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</si>
  <si>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</si>
  <si>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</si>
  <si>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Wang Caitlin</t>
  </si>
  <si>
    <t>26/05/2004</t>
  </si>
  <si>
    <t>Cheong Qiao Yee</t>
  </si>
  <si>
    <t>08/06/2004</t>
  </si>
  <si>
    <t>Navya Rajan</t>
  </si>
  <si>
    <t>14/08/2004</t>
  </si>
  <si>
    <t>Vashti Vinodhini</t>
  </si>
  <si>
    <t>19/08/2004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</si>
  <si>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</si>
  <si>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</si>
  <si>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</si>
  <si>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</si>
  <si>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</si>
  <si>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</si>
  <si>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N.Shasmithaa</t>
  </si>
  <si>
    <t>01/05/2003</t>
  </si>
  <si>
    <t>01/07/2003</t>
  </si>
  <si>
    <t>Vishmitha Krisna Kumar</t>
  </si>
  <si>
    <t>08/12/2003</t>
  </si>
  <si>
    <t>Jasmine Mastura</t>
  </si>
  <si>
    <t>20/08/2003</t>
  </si>
  <si>
    <t>15/08/2003</t>
  </si>
  <si>
    <t>18/10/2003</t>
  </si>
  <si>
    <t>Vharsha Mithraa A/P Dinesh</t>
  </si>
  <si>
    <t>27/06/2003</t>
  </si>
  <si>
    <t>Angelynne Cassandra Albert</t>
  </si>
  <si>
    <t>04/01/2003</t>
  </si>
  <si>
    <t>Yasha Durgashine</t>
  </si>
  <si>
    <t>01/10/2003</t>
  </si>
  <si>
    <t>Sweetha A/P Pramsivam</t>
  </si>
  <si>
    <t>07/03/2003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</si>
  <si>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</si>
  <si>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</si>
  <si>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</si>
  <si>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</si>
  <si>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</si>
  <si>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</si>
  <si>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</si>
  <si>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</si>
  <si>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</si>
  <si>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</si>
  <si>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Umar Huzaifah</t>
  </si>
  <si>
    <t>08/09/2008</t>
  </si>
  <si>
    <t>Nur 'Umairah Sa'idah</t>
  </si>
  <si>
    <t>12/07/2012</t>
  </si>
  <si>
    <t>ALI YAMATO</t>
  </si>
  <si>
    <t>LEE MEI RIE</t>
  </si>
  <si>
    <t>SELANGOR PLAYER PERFORMANCE RESULT 2021</t>
  </si>
  <si>
    <t>HARINI NAVANITHEN</t>
  </si>
  <si>
    <t>Updated:</t>
  </si>
  <si>
    <t>Nov 2021</t>
  </si>
  <si>
    <t>RHAGHAV KRISSH KONAN</t>
  </si>
  <si>
    <t>12/08/2013</t>
  </si>
  <si>
    <t>SHANJEVV A/L KRISHNAN</t>
  </si>
  <si>
    <t>12/01/2015</t>
  </si>
  <si>
    <t>SELVA VICGNESWARAN A/L MURUGAN</t>
  </si>
  <si>
    <t>JEANISHAA D/O DINESHWARAN</t>
  </si>
  <si>
    <t>21/01/2015</t>
  </si>
  <si>
    <t>NAVITHRA A/P THIAGAN</t>
  </si>
  <si>
    <t>25/04/2013</t>
  </si>
  <si>
    <t>SHARANYA UTHAYA CHANDRAN</t>
  </si>
  <si>
    <t>28/11/2013</t>
  </si>
  <si>
    <t>STATE CLOSED</t>
  </si>
  <si>
    <t>Dec 2021</t>
  </si>
  <si>
    <t>Jan 2022</t>
  </si>
  <si>
    <t>MONTH: Jan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</si>
</sst>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45">
    <xf numFmtId="0" fontId="0" fillId="0" borderId="0" xfId="0"/>
    <xf numFmtId="0" fontId="3" fillId="0" borderId="0" xfId="1"/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/>
    </xf>
    <xf numFmtId="0" fontId="0" fillId="7" borderId="16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0" xfId="0" applyProtection="1">
      <protection locked="0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NumberFormat="1" applyFont="1"/>
    <xf numFmtId="0" fontId="0" fillId="0" borderId="16" xfId="0" applyBorder="1"/>
    <xf numFmtId="0" fontId="0" fillId="8" borderId="16" xfId="0" applyFill="1" applyBorder="1"/>
    <xf numFmtId="0" fontId="0" fillId="8" borderId="16" xfId="0" applyFont="1" applyFill="1" applyBorder="1" applyAlignment="1">
      <alignment vertical="center"/>
    </xf>
    <xf numFmtId="0" fontId="9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Font="1" applyBorder="1" applyAlignment="1">
      <alignment horizontal="center" vertical="center"/>
    </xf>
    <xf numFmtId="0" fontId="12" fillId="2" borderId="16" xfId="0" applyFont="1" applyFill="1" applyBorder="1" applyAlignment="1"/>
    <xf numFmtId="0" fontId="12" fillId="2" borderId="1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0" fillId="8" borderId="16" xfId="0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6" xfId="0" applyFont="1" applyFill="1" applyBorder="1" applyAlignment="1"/>
    <xf numFmtId="0" fontId="12" fillId="0" borderId="16" xfId="0" applyFont="1" applyFill="1" applyBorder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0" fillId="0" borderId="16" xfId="0" applyBorder="1" applyProtection="1">
      <protection locked="0"/>
    </xf>
    <xf numFmtId="0" fontId="0" fillId="0" borderId="16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164" fontId="12" fillId="2" borderId="16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8" borderId="0" xfId="0" applyFill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/>
    <xf numFmtId="14" fontId="0" fillId="0" borderId="0" xfId="0" applyNumberFormat="1" applyBorder="1" applyAlignment="1">
      <alignment horizontal="center"/>
    </xf>
    <xf numFmtId="0" fontId="10" fillId="2" borderId="16" xfId="0" applyNumberFormat="1" applyFont="1" applyFill="1" applyBorder="1"/>
    <xf numFmtId="165" fontId="12" fillId="2" borderId="16" xfId="0" applyNumberFormat="1" applyFont="1" applyFill="1" applyBorder="1" applyAlignment="1">
      <alignment horizontal="center"/>
    </xf>
    <xf numFmtId="165" fontId="12" fillId="2" borderId="0" xfId="0" applyNumberFormat="1" applyFont="1" applyFill="1" applyBorder="1" applyAlignment="1">
      <alignment horizontal="center"/>
    </xf>
    <xf numFmtId="14" fontId="0" fillId="2" borderId="16" xfId="0" quotePrefix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164" fontId="0" fillId="2" borderId="16" xfId="0" applyNumberFormat="1" applyFill="1" applyBorder="1" applyAlignment="1">
      <alignment horizontal="center"/>
    </xf>
    <xf numFmtId="0" fontId="12" fillId="2" borderId="16" xfId="0" quotePrefix="1" applyFont="1" applyFill="1" applyBorder="1" applyAlignment="1">
      <alignment horizontal="center"/>
    </xf>
    <xf numFmtId="0" fontId="0" fillId="2" borderId="16" xfId="0" quotePrefix="1" applyFont="1" applyFill="1" applyBorder="1" applyAlignment="1">
      <alignment horizontal="center" vertical="center"/>
    </xf>
    <xf numFmtId="14" fontId="12" fillId="2" borderId="16" xfId="0" applyNumberFormat="1" applyFont="1" applyFill="1" applyBorder="1" applyAlignment="1">
      <alignment horizontal="center"/>
    </xf>
    <xf numFmtId="14" fontId="0" fillId="2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Font="1" applyBorder="1" applyAlignment="1">
      <alignment horizontal="center" vertical="center"/>
    </xf>
    <xf numFmtId="0" fontId="10" fillId="2" borderId="18" xfId="0" applyNumberFormat="1" applyFont="1" applyFill="1" applyBorder="1"/>
    <xf numFmtId="0" fontId="0" fillId="4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10" fillId="3" borderId="16" xfId="0" applyNumberFormat="1" applyFont="1" applyFill="1" applyBorder="1"/>
    <xf numFmtId="0" fontId="12" fillId="3" borderId="16" xfId="0" applyFont="1" applyFill="1" applyBorder="1" applyAlignment="1"/>
    <xf numFmtId="0" fontId="0" fillId="3" borderId="16" xfId="0" applyFill="1" applyBorder="1"/>
    <xf numFmtId="0" fontId="10" fillId="0" borderId="11" xfId="0" applyNumberFormat="1" applyFont="1" applyBorder="1"/>
    <xf numFmtId="0" fontId="12" fillId="2" borderId="11" xfId="0" applyFont="1" applyFill="1" applyBorder="1" applyAlignment="1"/>
    <xf numFmtId="0" fontId="0" fillId="2" borderId="11" xfId="0" applyFill="1" applyBorder="1"/>
    <xf numFmtId="0" fontId="9" fillId="8" borderId="16" xfId="0" applyFont="1" applyFill="1" applyBorder="1" applyAlignment="1">
      <alignment horizontal="center" vertical="center"/>
    </xf>
    <xf numFmtId="0" fontId="12" fillId="2" borderId="16" xfId="0" applyFont="1" applyFill="1" applyBorder="1"/>
    <xf numFmtId="164" fontId="0" fillId="0" borderId="16" xfId="0" applyNumberFormat="1" applyBorder="1" applyAlignment="1">
      <alignment horizontal="center" vertical="center"/>
    </xf>
    <xf numFmtId="0" fontId="1" fillId="2" borderId="16" xfId="0" quotePrefix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0" fillId="2" borderId="0" xfId="0" applyNumberFormat="1" applyFont="1" applyFill="1" applyBorder="1"/>
    <xf numFmtId="2" fontId="0" fillId="0" borderId="0" xfId="0" applyNumberFormat="1" applyFont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0" fillId="8" borderId="18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" fontId="1" fillId="6" borderId="17" xfId="0" quotePrefix="1" applyNumberFormat="1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" fontId="0" fillId="6" borderId="17" xfId="0" quotePrefix="1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81"/>
  <sheetViews>
    <sheetView tabSelected="1" topLeftCell="A4" workbookViewId="0">
      <pane xSplit="3" topLeftCell="D1" activePane="topRight" state="frozen"/>
      <selection pane="topRight" activeCell="G26" sqref="G26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33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8" width="8.88671875" style="14"/>
    <col min="19" max="19" width="12.33203125" style="14" customWidth="1"/>
    <col min="20" max="20" width="16.33203125" style="14" customWidth="1"/>
    <col min="21" max="21" width="14" style="14" customWidth="1"/>
    <col min="22" max="22" width="8.88671875" style="14"/>
    <col min="23" max="23" width="48.5546875" style="14" customWidth="1"/>
    <col min="24" max="16384" width="8.88671875" style="14"/>
  </cols>
  <sheetData>
    <row r="2" spans="2:24">
      <c r="B2" s="16"/>
      <c r="C2" s="16"/>
      <c r="D2" s="16"/>
      <c r="E2" s="16"/>
      <c r="F2" s="18"/>
    </row>
    <row r="3" spans="2:24" ht="15" customHeight="1">
      <c r="B3" s="16" t="s">
        <v>661</v>
      </c>
      <c r="F3" s="15" t="s">
        <v>663</v>
      </c>
      <c r="G3" s="116">
        <v>44590</v>
      </c>
      <c r="H3" s="116"/>
    </row>
    <row r="4" spans="2:24" ht="15" customHeight="1">
      <c r="B4" s="17" t="s">
        <v>679</v>
      </c>
      <c r="C4" s="16"/>
    </row>
    <row r="6" spans="2:24">
      <c r="C6" s="18"/>
    </row>
    <row r="7" spans="2:24">
      <c r="B7" s="19" t="s">
        <v>0</v>
      </c>
      <c r="C7" s="20"/>
    </row>
    <row r="8" spans="2:24">
      <c r="F8" s="119" t="s">
        <v>677</v>
      </c>
      <c r="G8" s="120"/>
      <c r="J8" s="122" t="s">
        <v>664</v>
      </c>
      <c r="K8" s="120"/>
      <c r="L8" s="15"/>
      <c r="M8" s="15"/>
      <c r="N8" s="15"/>
      <c r="O8" s="15"/>
      <c r="P8" s="15"/>
      <c r="Q8" s="15"/>
      <c r="R8" s="15"/>
      <c r="S8" s="15"/>
    </row>
    <row r="9" spans="2:24" ht="15" customHeight="1">
      <c r="B9" s="123" t="s">
        <v>1</v>
      </c>
      <c r="C9" s="125" t="s">
        <v>2</v>
      </c>
      <c r="D9" s="125" t="s">
        <v>3</v>
      </c>
      <c r="E9" s="127" t="s">
        <v>4</v>
      </c>
      <c r="F9" s="121" t="s">
        <v>676</v>
      </c>
      <c r="G9" s="121"/>
      <c r="H9" s="117" t="s">
        <v>5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 t="s">
        <v>10</v>
      </c>
      <c r="S9" s="118"/>
      <c r="T9" s="117"/>
      <c r="U9" s="118"/>
      <c r="W9" s="43"/>
      <c r="X9" s="43"/>
    </row>
    <row r="10" spans="2:24">
      <c r="B10" s="124"/>
      <c r="C10" s="126"/>
      <c r="D10" s="126"/>
      <c r="E10" s="128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W10" s="43"/>
      <c r="X10" s="43"/>
    </row>
    <row r="11" spans="2:24">
      <c r="B11" s="22">
        <v>1</v>
      </c>
      <c r="C11" s="105" t="s">
        <v>34</v>
      </c>
      <c r="D11" s="54" t="s">
        <v>35</v>
      </c>
      <c r="E11" s="23">
        <f t="shared" ref="E11:E24" si="0">SUM(G11,I11,K11)</f>
        <v>270</v>
      </c>
      <c r="F11" s="96">
        <v>1</v>
      </c>
      <c r="G11" s="33">
        <f>IFERROR(VLOOKUP(F11,points,3,FALSE),"")</f>
        <v>270</v>
      </c>
      <c r="H11" s="23"/>
      <c r="I11" s="33"/>
      <c r="J11" s="23"/>
      <c r="K11" s="33"/>
      <c r="L11" s="42"/>
      <c r="M11" s="33"/>
      <c r="N11" s="37"/>
      <c r="O11" s="37"/>
      <c r="P11" s="34"/>
      <c r="Q11" s="34"/>
      <c r="R11" s="34"/>
      <c r="S11" s="37"/>
      <c r="T11" s="37"/>
      <c r="U11" s="37"/>
      <c r="W11" s="43"/>
      <c r="X11" s="43"/>
    </row>
    <row r="12" spans="2:24">
      <c r="B12" s="22">
        <v>2</v>
      </c>
      <c r="C12" s="104" t="s">
        <v>14</v>
      </c>
      <c r="D12" s="52">
        <v>41481</v>
      </c>
      <c r="E12" s="23">
        <f t="shared" si="0"/>
        <v>188</v>
      </c>
      <c r="F12" s="96">
        <v>2</v>
      </c>
      <c r="G12" s="33">
        <f>IFERROR(VLOOKUP(F12,points,3,FALSE),"")</f>
        <v>180</v>
      </c>
      <c r="H12" s="34"/>
      <c r="I12" s="33"/>
      <c r="J12" s="99">
        <v>41</v>
      </c>
      <c r="K12" s="33">
        <f>IFERROR(VLOOKUP(J12,points,2,FALSE),"")*2</f>
        <v>8</v>
      </c>
      <c r="L12" s="42"/>
      <c r="M12" s="38"/>
      <c r="N12" s="42"/>
      <c r="O12" s="42"/>
      <c r="P12" s="42"/>
      <c r="Q12" s="42"/>
      <c r="R12" s="23"/>
      <c r="S12" s="42"/>
      <c r="T12" s="42"/>
      <c r="U12" s="42"/>
      <c r="W12" s="43"/>
      <c r="X12" s="43"/>
    </row>
    <row r="13" spans="2:24" customFormat="1">
      <c r="B13" s="107">
        <v>3</v>
      </c>
      <c r="C13" s="106" t="s">
        <v>665</v>
      </c>
      <c r="D13" s="24" t="s">
        <v>666</v>
      </c>
      <c r="E13" s="23">
        <f t="shared" si="0"/>
        <v>135</v>
      </c>
      <c r="F13" s="110">
        <v>3</v>
      </c>
      <c r="G13" s="33">
        <f>IFERROR(VLOOKUP(F13,points,3,FALSE),"")</f>
        <v>135</v>
      </c>
      <c r="H13" s="23"/>
      <c r="I13" s="33" t="str">
        <f>IFERROR(VLOOKUP(H13,points,2,FALSE),"")</f>
        <v/>
      </c>
      <c r="J13" s="23"/>
      <c r="K13" s="33" t="str">
        <f>IFERROR(VLOOKUP(J13,points,2,FALSE),"")</f>
        <v/>
      </c>
      <c r="L13" s="47"/>
      <c r="M13" s="33" t="str">
        <f t="shared" ref="M13:M23" si="1">IFERROR(VLOOKUP(L13,points,2,FALSE),"")</f>
        <v/>
      </c>
      <c r="N13" s="47"/>
      <c r="O13" s="47"/>
      <c r="P13" s="47"/>
      <c r="Q13" s="47"/>
      <c r="R13" s="47"/>
      <c r="S13" s="47"/>
      <c r="T13" s="47"/>
      <c r="U13" s="47"/>
    </row>
    <row r="14" spans="2:24" customFormat="1">
      <c r="B14" s="22">
        <v>4</v>
      </c>
      <c r="C14" s="105" t="s">
        <v>29</v>
      </c>
      <c r="D14" s="54" t="s">
        <v>30</v>
      </c>
      <c r="E14" s="23">
        <f t="shared" si="0"/>
        <v>100.5</v>
      </c>
      <c r="F14" s="110">
        <v>4</v>
      </c>
      <c r="G14" s="33">
        <f>IFERROR(VLOOKUP(F14,points,3,FALSE),"")</f>
        <v>100.5</v>
      </c>
      <c r="H14" s="47"/>
      <c r="I14" s="33"/>
      <c r="J14" s="47"/>
      <c r="K14" s="33"/>
      <c r="L14" s="47"/>
      <c r="M14" s="33" t="str">
        <f t="shared" si="1"/>
        <v/>
      </c>
      <c r="N14" s="47"/>
      <c r="O14" s="47"/>
      <c r="P14" s="47"/>
      <c r="Q14" s="47"/>
      <c r="R14" s="47"/>
      <c r="S14" s="47"/>
      <c r="T14" s="47"/>
      <c r="U14" s="47"/>
    </row>
    <row r="15" spans="2:24">
      <c r="B15" s="22">
        <v>5</v>
      </c>
      <c r="C15" s="53" t="s">
        <v>42</v>
      </c>
      <c r="D15" s="54" t="s">
        <v>43</v>
      </c>
      <c r="E15" s="23">
        <f t="shared" si="0"/>
        <v>81</v>
      </c>
      <c r="F15" s="96">
        <v>5</v>
      </c>
      <c r="G15" s="33">
        <f>IFERROR(VLOOKUP(F15,points,3,FALSE),"")</f>
        <v>81</v>
      </c>
      <c r="H15" s="47"/>
      <c r="I15" s="33" t="str">
        <f t="shared" ref="I15:I21" si="2">IFERROR(VLOOKUP(H15,points,2,FALSE),"")</f>
        <v/>
      </c>
      <c r="J15" s="47"/>
      <c r="K15" s="33" t="str">
        <f t="shared" ref="K15:K21" si="3">IFERROR(VLOOKUP(J15,points,2,FALSE),"")</f>
        <v/>
      </c>
      <c r="L15" s="42"/>
      <c r="M15" s="33" t="str">
        <f>IFERROR(VLOOKUP(L15,points,2,FALSE),"")</f>
        <v/>
      </c>
      <c r="N15" s="42"/>
      <c r="O15" s="42"/>
      <c r="P15" s="42"/>
      <c r="Q15" s="42"/>
      <c r="R15" s="42"/>
      <c r="S15" s="42"/>
      <c r="T15" s="42"/>
    </row>
    <row r="16" spans="2:24">
      <c r="B16" s="22">
        <v>6</v>
      </c>
      <c r="C16" s="106" t="s">
        <v>669</v>
      </c>
      <c r="D16" s="114">
        <v>41375</v>
      </c>
      <c r="E16" s="23">
        <f t="shared" si="0"/>
        <v>72</v>
      </c>
      <c r="F16" s="23">
        <v>6</v>
      </c>
      <c r="G16" s="33">
        <f>IFERROR(VLOOKUP(F16,points,3,FALSE),"")</f>
        <v>72</v>
      </c>
      <c r="H16" s="23"/>
      <c r="I16" s="33" t="str">
        <f t="shared" si="2"/>
        <v/>
      </c>
      <c r="J16" s="23"/>
      <c r="K16" s="33" t="str">
        <f t="shared" si="3"/>
        <v/>
      </c>
      <c r="L16" s="42"/>
      <c r="M16" s="33" t="str">
        <f t="shared" si="1"/>
        <v/>
      </c>
      <c r="N16" s="42"/>
      <c r="O16" s="42"/>
      <c r="P16" s="42"/>
      <c r="Q16" s="42"/>
      <c r="R16" s="42"/>
      <c r="S16" s="42"/>
      <c r="T16" s="42"/>
      <c r="U16" s="42"/>
      <c r="W16" s="43"/>
      <c r="X16" s="43"/>
    </row>
    <row r="17" spans="2:24">
      <c r="B17" s="22">
        <v>7</v>
      </c>
      <c r="C17" s="42" t="s">
        <v>650</v>
      </c>
      <c r="D17" s="87">
        <v>41782</v>
      </c>
      <c r="E17" s="23">
        <f t="shared" si="0"/>
        <v>64.5</v>
      </c>
      <c r="F17" s="111">
        <v>7</v>
      </c>
      <c r="G17" s="33">
        <f>IFERROR(VLOOKUP(F17,points,3,FALSE),"")</f>
        <v>64.5</v>
      </c>
      <c r="H17" s="23"/>
      <c r="I17" s="33" t="str">
        <f t="shared" si="2"/>
        <v/>
      </c>
      <c r="J17" s="23"/>
      <c r="K17" s="33" t="str">
        <f t="shared" si="3"/>
        <v/>
      </c>
      <c r="L17" s="42"/>
      <c r="M17" s="33" t="str">
        <f>IFERROR(VLOOKUP(L17,points,2,FALSE),"")</f>
        <v/>
      </c>
      <c r="N17" s="42"/>
      <c r="O17" s="42"/>
      <c r="P17" s="42"/>
      <c r="Q17" s="42"/>
      <c r="R17" s="42"/>
      <c r="S17" s="42"/>
      <c r="T17" s="42"/>
    </row>
    <row r="18" spans="2:24" customFormat="1">
      <c r="B18" s="22">
        <v>8</v>
      </c>
      <c r="C18" s="105" t="s">
        <v>36</v>
      </c>
      <c r="D18" s="54" t="s">
        <v>37</v>
      </c>
      <c r="E18" s="23">
        <f t="shared" si="0"/>
        <v>54</v>
      </c>
      <c r="F18" s="111">
        <v>8</v>
      </c>
      <c r="G18" s="33">
        <f>IFERROR(VLOOKUP(F18,points,3,FALSE),"")</f>
        <v>54</v>
      </c>
      <c r="H18" s="47"/>
      <c r="I18" s="33" t="str">
        <f t="shared" si="2"/>
        <v/>
      </c>
      <c r="J18" s="47"/>
      <c r="K18" s="33" t="str">
        <f t="shared" si="3"/>
        <v/>
      </c>
      <c r="L18" s="47"/>
      <c r="M18" s="33" t="str">
        <f t="shared" si="1"/>
        <v/>
      </c>
      <c r="N18" s="47"/>
      <c r="O18" s="47"/>
      <c r="P18" s="47"/>
      <c r="Q18" s="47"/>
      <c r="R18" s="47"/>
      <c r="S18" s="47"/>
      <c r="T18" s="47"/>
      <c r="U18" s="47"/>
    </row>
    <row r="19" spans="2:24" customFormat="1">
      <c r="B19" s="22">
        <v>9</v>
      </c>
      <c r="C19" s="105" t="s">
        <v>38</v>
      </c>
      <c r="D19" s="54" t="s">
        <v>39</v>
      </c>
      <c r="E19" s="23">
        <f t="shared" si="0"/>
        <v>45</v>
      </c>
      <c r="F19" s="111">
        <v>9</v>
      </c>
      <c r="G19" s="33">
        <f>IFERROR(VLOOKUP(F19,points,3,FALSE),"")</f>
        <v>45</v>
      </c>
      <c r="H19" s="47"/>
      <c r="I19" s="33" t="str">
        <f t="shared" si="2"/>
        <v/>
      </c>
      <c r="J19" s="47"/>
      <c r="K19" s="33" t="str">
        <f t="shared" si="3"/>
        <v/>
      </c>
      <c r="L19" s="47"/>
      <c r="M19" s="33" t="str">
        <f>IFERROR(VLOOKUP(L19,points,2,FALSE),"")</f>
        <v/>
      </c>
      <c r="N19" s="47"/>
      <c r="O19" s="47"/>
      <c r="P19" s="47"/>
      <c r="Q19" s="47"/>
      <c r="R19" s="47"/>
      <c r="S19" s="47"/>
      <c r="T19" s="47"/>
      <c r="U19" s="47"/>
    </row>
    <row r="20" spans="2:24" customFormat="1">
      <c r="B20" s="22">
        <v>10</v>
      </c>
      <c r="C20" s="105" t="s">
        <v>40</v>
      </c>
      <c r="D20" s="54" t="s">
        <v>41</v>
      </c>
      <c r="E20" s="23">
        <f t="shared" si="0"/>
        <v>39</v>
      </c>
      <c r="F20" s="111">
        <v>10</v>
      </c>
      <c r="G20" s="33">
        <f>IFERROR(VLOOKUP(F20,points,3,FALSE),"")</f>
        <v>39</v>
      </c>
      <c r="H20" s="47"/>
      <c r="I20" s="33" t="str">
        <f t="shared" si="2"/>
        <v/>
      </c>
      <c r="J20" s="47"/>
      <c r="K20" s="33" t="str">
        <f t="shared" si="3"/>
        <v/>
      </c>
      <c r="L20" s="47"/>
      <c r="M20" s="33" t="str">
        <f t="shared" si="1"/>
        <v/>
      </c>
      <c r="N20" s="47"/>
      <c r="O20" s="47"/>
      <c r="P20" s="47"/>
      <c r="Q20" s="47"/>
      <c r="R20" s="47"/>
      <c r="S20" s="47"/>
      <c r="T20" s="47"/>
      <c r="U20" s="47"/>
    </row>
    <row r="21" spans="2:24">
      <c r="B21" s="22">
        <v>11</v>
      </c>
      <c r="C21" s="106" t="s">
        <v>667</v>
      </c>
      <c r="D21" s="24" t="s">
        <v>668</v>
      </c>
      <c r="E21" s="23">
        <f t="shared" si="0"/>
        <v>37.5</v>
      </c>
      <c r="F21" s="23">
        <v>11</v>
      </c>
      <c r="G21" s="33">
        <f>IFERROR(VLOOKUP(F21,points,3,FALSE),"")</f>
        <v>37.5</v>
      </c>
      <c r="H21" s="23"/>
      <c r="I21" s="33" t="str">
        <f t="shared" si="2"/>
        <v/>
      </c>
      <c r="J21" s="23"/>
      <c r="K21" s="33" t="str">
        <f t="shared" si="3"/>
        <v/>
      </c>
      <c r="L21" s="42"/>
      <c r="M21" s="33" t="str">
        <f>IFERROR(VLOOKUP(L21,points,2,FALSE),"")</f>
        <v/>
      </c>
      <c r="N21" s="42"/>
      <c r="O21" s="42"/>
      <c r="P21" s="42"/>
      <c r="Q21" s="42"/>
      <c r="R21" s="42"/>
      <c r="S21" s="42"/>
      <c r="T21" s="42"/>
      <c r="U21" s="42"/>
    </row>
    <row r="22" spans="2:24" customFormat="1">
      <c r="B22" s="22">
        <v>12</v>
      </c>
      <c r="C22" s="106" t="s">
        <v>20</v>
      </c>
      <c r="D22" s="24" t="s">
        <v>21</v>
      </c>
      <c r="E22" s="23">
        <f t="shared" si="0"/>
        <v>0</v>
      </c>
      <c r="F22" s="23"/>
      <c r="G22" s="33"/>
      <c r="H22" s="47"/>
      <c r="I22" s="33"/>
      <c r="J22" s="47"/>
      <c r="K22" s="33"/>
      <c r="L22" s="47"/>
      <c r="M22" s="33" t="str">
        <f t="shared" si="1"/>
        <v/>
      </c>
      <c r="N22" s="47"/>
      <c r="O22" s="47"/>
      <c r="P22" s="47"/>
      <c r="Q22" s="47"/>
      <c r="R22" s="47"/>
      <c r="S22" s="47"/>
      <c r="T22" s="47"/>
      <c r="U22" s="47"/>
    </row>
    <row r="23" spans="2:24" customFormat="1">
      <c r="B23" s="22">
        <v>13</v>
      </c>
      <c r="C23" s="105" t="s">
        <v>31</v>
      </c>
      <c r="D23" s="54" t="s">
        <v>32</v>
      </c>
      <c r="E23" s="23">
        <f t="shared" si="0"/>
        <v>0</v>
      </c>
      <c r="F23" s="51"/>
      <c r="G23" s="33"/>
      <c r="H23" s="23"/>
      <c r="I23" s="33"/>
      <c r="J23" s="23"/>
      <c r="K23" s="33"/>
      <c r="L23" s="47"/>
      <c r="M23" s="33" t="str">
        <f t="shared" si="1"/>
        <v/>
      </c>
      <c r="N23" s="47"/>
      <c r="O23" s="47"/>
      <c r="P23" s="47"/>
      <c r="Q23" s="47"/>
      <c r="R23" s="47"/>
      <c r="S23" s="47"/>
      <c r="T23" s="47"/>
      <c r="U23" s="47"/>
    </row>
    <row r="24" spans="2:24">
      <c r="B24" s="22">
        <v>14</v>
      </c>
      <c r="C24" s="86" t="s">
        <v>33</v>
      </c>
      <c r="D24" s="74">
        <v>41710</v>
      </c>
      <c r="E24" s="23">
        <f t="shared" si="0"/>
        <v>0</v>
      </c>
      <c r="F24" s="34"/>
      <c r="G24" s="33"/>
      <c r="H24" s="47"/>
      <c r="I24" s="33" t="str">
        <f>IFERROR(VLOOKUP(H24,points,2,FALSE),"")</f>
        <v/>
      </c>
      <c r="J24" s="47"/>
      <c r="K24" s="33" t="str">
        <f>IFERROR(VLOOKUP(J24,points,2,FALSE),"")</f>
        <v/>
      </c>
      <c r="L24" s="42"/>
      <c r="M24" s="33" t="str">
        <f>IFERROR(VLOOKUP(L24,points,2,FALSE),"")</f>
        <v/>
      </c>
      <c r="N24" s="42"/>
      <c r="O24" s="42"/>
      <c r="P24" s="42"/>
      <c r="Q24" s="42"/>
      <c r="R24" s="42"/>
      <c r="S24" s="42"/>
      <c r="T24" s="42"/>
    </row>
    <row r="26" spans="2:24">
      <c r="B26" s="82"/>
      <c r="D26" s="88"/>
    </row>
    <row r="27" spans="2:24">
      <c r="B27" s="26" t="s">
        <v>44</v>
      </c>
      <c r="W27" s="43"/>
      <c r="X27" s="43"/>
    </row>
    <row r="28" spans="2:24">
      <c r="B28" s="28" t="s">
        <v>46</v>
      </c>
      <c r="C28" s="14" t="s">
        <v>47</v>
      </c>
      <c r="W28" s="43"/>
      <c r="X28" s="43"/>
    </row>
    <row r="29" spans="2:24">
      <c r="B29" s="29" t="s">
        <v>46</v>
      </c>
      <c r="C29" s="14" t="s">
        <v>48</v>
      </c>
      <c r="W29" s="43"/>
      <c r="X29" s="43"/>
    </row>
    <row r="30" spans="2:24">
      <c r="B30" s="30" t="s">
        <v>46</v>
      </c>
      <c r="C30" s="14" t="s">
        <v>49</v>
      </c>
      <c r="J30" s="14"/>
      <c r="K30" s="14"/>
      <c r="W30" s="43"/>
      <c r="X30" s="43"/>
    </row>
    <row r="31" spans="2:24">
      <c r="W31" s="43"/>
      <c r="X31" s="43"/>
    </row>
    <row r="32" spans="2:24">
      <c r="B32" s="40"/>
      <c r="C32" s="40"/>
      <c r="D32" s="40"/>
      <c r="E32" s="40"/>
      <c r="I32" s="41"/>
      <c r="J32" s="14"/>
      <c r="K32" s="14"/>
      <c r="W32" s="43"/>
      <c r="X32" s="43"/>
    </row>
    <row r="33" spans="2:24">
      <c r="B33" s="40"/>
      <c r="C33" s="43"/>
      <c r="D33" s="43"/>
      <c r="E33" s="40"/>
      <c r="I33" s="41"/>
      <c r="J33" s="14"/>
      <c r="K33" s="14"/>
      <c r="W33" s="43"/>
      <c r="X33" s="43"/>
    </row>
    <row r="34" spans="2:24">
      <c r="B34" s="40"/>
      <c r="C34" s="43"/>
      <c r="D34" s="43"/>
      <c r="E34" s="40"/>
      <c r="I34" s="41"/>
      <c r="J34" s="14"/>
      <c r="K34" s="14"/>
      <c r="W34" s="43"/>
      <c r="X34" s="43"/>
    </row>
    <row r="35" spans="2:24">
      <c r="B35" s="40"/>
      <c r="C35" s="43"/>
      <c r="D35" s="43"/>
      <c r="E35" s="40"/>
      <c r="I35" s="41"/>
      <c r="J35" s="14"/>
      <c r="K35" s="14"/>
      <c r="W35" s="43"/>
      <c r="X35" s="43"/>
    </row>
    <row r="36" spans="2:24">
      <c r="B36" s="40"/>
      <c r="C36" s="43"/>
      <c r="D36" s="43"/>
      <c r="E36" s="40"/>
      <c r="I36" s="41"/>
      <c r="J36" s="14"/>
      <c r="K36" s="14"/>
      <c r="W36" s="43"/>
      <c r="X36" s="43"/>
    </row>
    <row r="37" spans="2:24">
      <c r="B37" s="40"/>
      <c r="C37" s="43"/>
      <c r="D37" s="43"/>
      <c r="E37" s="40"/>
      <c r="I37" s="41"/>
      <c r="J37" s="14"/>
      <c r="K37" s="14"/>
      <c r="W37" s="43"/>
      <c r="X37" s="43"/>
    </row>
    <row r="38" spans="2:24">
      <c r="B38" s="40"/>
      <c r="C38" s="43"/>
      <c r="D38" s="43"/>
      <c r="E38" s="40"/>
      <c r="I38" s="41"/>
      <c r="J38" s="14"/>
      <c r="K38" s="14"/>
      <c r="W38" s="43"/>
      <c r="X38" s="43"/>
    </row>
    <row r="39" spans="2:24">
      <c r="B39" s="40"/>
      <c r="C39" s="43"/>
      <c r="D39" s="43"/>
      <c r="E39" s="40"/>
      <c r="I39" s="41"/>
      <c r="J39" s="14"/>
      <c r="K39" s="14"/>
      <c r="W39" s="43"/>
      <c r="X39" s="43"/>
    </row>
    <row r="40" spans="2:24">
      <c r="B40" s="40"/>
      <c r="C40" s="43"/>
      <c r="D40" s="43"/>
      <c r="E40" s="40"/>
      <c r="I40" s="41"/>
      <c r="J40" s="14"/>
      <c r="K40" s="14"/>
      <c r="W40" s="43"/>
      <c r="X40" s="43"/>
    </row>
    <row r="41" spans="2:24">
      <c r="B41" s="40"/>
      <c r="C41" s="43"/>
      <c r="D41" s="43"/>
      <c r="E41" s="40"/>
      <c r="I41" s="41"/>
      <c r="J41" s="14"/>
      <c r="K41" s="14"/>
      <c r="W41" s="43"/>
      <c r="X41" s="43"/>
    </row>
    <row r="42" spans="2:24">
      <c r="B42" s="40"/>
      <c r="C42" s="43"/>
      <c r="D42" s="43"/>
      <c r="E42" s="40"/>
      <c r="I42" s="41"/>
      <c r="J42" s="14"/>
      <c r="K42" s="14"/>
      <c r="W42" s="43"/>
      <c r="X42" s="43"/>
    </row>
    <row r="43" spans="2:24">
      <c r="B43" s="40"/>
      <c r="C43" s="43"/>
      <c r="D43" s="43"/>
      <c r="E43" s="40"/>
      <c r="I43" s="41"/>
      <c r="J43" s="14"/>
      <c r="K43" s="14"/>
      <c r="W43" s="43"/>
      <c r="X43" s="43"/>
    </row>
    <row r="44" spans="2:24">
      <c r="B44" s="40"/>
      <c r="C44" s="43"/>
      <c r="D44" s="43"/>
      <c r="E44" s="40"/>
      <c r="I44" s="41"/>
      <c r="J44" s="14"/>
      <c r="K44" s="14"/>
      <c r="W44" s="43"/>
      <c r="X44" s="43"/>
    </row>
    <row r="45" spans="2:24">
      <c r="B45" s="40"/>
      <c r="C45" s="43"/>
      <c r="D45" s="43"/>
      <c r="E45" s="40"/>
      <c r="I45" s="41"/>
      <c r="J45" s="14"/>
      <c r="K45" s="14"/>
      <c r="W45" s="43"/>
      <c r="X45" s="43"/>
    </row>
    <row r="46" spans="2:24">
      <c r="B46" s="40"/>
      <c r="C46" s="43"/>
      <c r="D46" s="43"/>
      <c r="E46" s="40"/>
      <c r="I46" s="41"/>
      <c r="J46" s="14"/>
      <c r="K46" s="14"/>
      <c r="W46" s="43"/>
      <c r="X46" s="43"/>
    </row>
    <row r="47" spans="2:24">
      <c r="B47" s="40"/>
      <c r="C47" s="43"/>
      <c r="D47" s="43"/>
      <c r="E47" s="40"/>
      <c r="I47" s="41"/>
      <c r="J47" s="14"/>
      <c r="K47" s="14"/>
      <c r="W47" s="43"/>
      <c r="X47" s="43"/>
    </row>
    <row r="48" spans="2:24">
      <c r="B48" s="40"/>
      <c r="C48" s="43"/>
      <c r="D48" s="43"/>
      <c r="E48" s="40"/>
      <c r="I48" s="41"/>
      <c r="J48" s="14"/>
      <c r="K48" s="14"/>
      <c r="W48" s="43"/>
      <c r="X48" s="43"/>
    </row>
    <row r="49" spans="2:24">
      <c r="B49" s="40"/>
      <c r="C49" s="43"/>
      <c r="D49" s="43"/>
      <c r="E49" s="40"/>
      <c r="I49" s="41"/>
      <c r="J49" s="14"/>
      <c r="K49" s="14"/>
      <c r="W49" s="43"/>
      <c r="X49" s="43"/>
    </row>
    <row r="50" spans="2:24">
      <c r="B50" s="40"/>
      <c r="C50" s="43"/>
      <c r="D50" s="43"/>
      <c r="E50" s="40"/>
      <c r="I50" s="41"/>
      <c r="J50" s="14" t="s">
        <v>15</v>
      </c>
      <c r="K50" s="14"/>
      <c r="W50" s="43"/>
      <c r="X50" s="43"/>
    </row>
    <row r="51" spans="2:24">
      <c r="B51" s="40"/>
      <c r="C51" s="43"/>
      <c r="D51" s="43"/>
      <c r="E51" s="40"/>
      <c r="I51" s="41"/>
      <c r="J51" s="14" t="s">
        <v>15</v>
      </c>
      <c r="K51" s="14"/>
      <c r="W51" s="43"/>
      <c r="X51" s="43"/>
    </row>
    <row r="52" spans="2:24">
      <c r="B52" s="40"/>
      <c r="C52" s="43"/>
      <c r="D52" s="43"/>
      <c r="E52" s="40"/>
      <c r="I52" s="41"/>
      <c r="J52" s="14" t="s">
        <v>15</v>
      </c>
      <c r="K52" s="14"/>
      <c r="W52" s="43"/>
      <c r="X52" s="43"/>
    </row>
    <row r="53" spans="2:24">
      <c r="B53" s="40"/>
      <c r="C53" s="43"/>
      <c r="D53" s="43"/>
      <c r="E53" s="40"/>
      <c r="I53" s="41"/>
      <c r="J53" s="14" t="s">
        <v>15</v>
      </c>
      <c r="K53" s="14"/>
      <c r="W53" s="43"/>
      <c r="X53" s="43"/>
    </row>
    <row r="54" spans="2:24">
      <c r="C54" s="43"/>
      <c r="D54" s="43"/>
      <c r="J54" s="15" t="s">
        <v>15</v>
      </c>
      <c r="W54" s="43"/>
      <c r="X54" s="43"/>
    </row>
    <row r="55" spans="2:24">
      <c r="C55" s="43"/>
      <c r="D55" s="43"/>
      <c r="W55" s="43"/>
      <c r="X55" s="43"/>
    </row>
    <row r="56" spans="2:24">
      <c r="C56" s="43"/>
      <c r="D56" s="43"/>
      <c r="W56" s="43"/>
      <c r="X56" s="43"/>
    </row>
    <row r="57" spans="2:24">
      <c r="C57" s="43"/>
      <c r="D57" s="43"/>
      <c r="W57" s="43"/>
      <c r="X57" s="43"/>
    </row>
    <row r="58" spans="2:24">
      <c r="C58" s="43"/>
      <c r="D58" s="43"/>
      <c r="W58" s="43"/>
      <c r="X58" s="43"/>
    </row>
    <row r="59" spans="2:24">
      <c r="C59" s="43"/>
      <c r="D59" s="43"/>
      <c r="W59" s="43"/>
      <c r="X59" s="43"/>
    </row>
    <row r="60" spans="2:24">
      <c r="C60" s="43"/>
      <c r="D60" s="43"/>
      <c r="W60" s="43"/>
      <c r="X60" s="43"/>
    </row>
    <row r="61" spans="2:24">
      <c r="C61" s="43"/>
      <c r="D61" s="43"/>
      <c r="W61" s="43"/>
      <c r="X61" s="43"/>
    </row>
    <row r="62" spans="2:24">
      <c r="C62" s="43"/>
      <c r="D62" s="43"/>
      <c r="W62" s="43"/>
      <c r="X62" s="43"/>
    </row>
    <row r="63" spans="2:24">
      <c r="C63" s="43"/>
      <c r="D63" s="43"/>
      <c r="W63" s="43"/>
      <c r="X63" s="43"/>
    </row>
    <row r="64" spans="2:24">
      <c r="C64" s="43"/>
      <c r="D64" s="43"/>
      <c r="W64" s="43"/>
      <c r="X64" s="43"/>
    </row>
    <row r="65" spans="3:24">
      <c r="C65" s="43"/>
      <c r="D65" s="43"/>
      <c r="W65" s="43"/>
      <c r="X65" s="43"/>
    </row>
    <row r="66" spans="3:24">
      <c r="C66" s="43"/>
      <c r="D66" s="43"/>
      <c r="W66" s="43"/>
      <c r="X66" s="43"/>
    </row>
    <row r="67" spans="3:24">
      <c r="C67" s="43"/>
      <c r="D67" s="43"/>
      <c r="W67" s="43"/>
      <c r="X67" s="43"/>
    </row>
    <row r="68" spans="3:24">
      <c r="C68" s="43"/>
      <c r="D68" s="43"/>
      <c r="W68" s="43"/>
      <c r="X68" s="43"/>
    </row>
    <row r="69" spans="3:24">
      <c r="C69" s="43"/>
      <c r="D69" s="43"/>
      <c r="W69" s="43"/>
      <c r="X69" s="43"/>
    </row>
    <row r="70" spans="3:24">
      <c r="C70" s="43"/>
      <c r="D70" s="43"/>
      <c r="W70" s="43"/>
      <c r="X70" s="43"/>
    </row>
    <row r="71" spans="3:24">
      <c r="C71" s="43"/>
      <c r="D71" s="43"/>
      <c r="W71" s="43"/>
      <c r="X71" s="43"/>
    </row>
    <row r="72" spans="3:24">
      <c r="C72" s="43"/>
      <c r="D72" s="43"/>
      <c r="W72" s="43"/>
      <c r="X72" s="43"/>
    </row>
    <row r="73" spans="3:24">
      <c r="C73" s="43"/>
      <c r="D73" s="43"/>
      <c r="W73" s="43"/>
      <c r="X73" s="43"/>
    </row>
    <row r="74" spans="3:24">
      <c r="C74" s="43"/>
      <c r="D74" s="43"/>
      <c r="W74" s="43"/>
      <c r="X74" s="43"/>
    </row>
    <row r="75" spans="3:24">
      <c r="C75" s="43"/>
      <c r="D75" s="43"/>
      <c r="W75" s="43"/>
      <c r="X75" s="43"/>
    </row>
    <row r="76" spans="3:24">
      <c r="C76" s="43"/>
      <c r="D76" s="43"/>
      <c r="W76" s="43"/>
      <c r="X76" s="43"/>
    </row>
    <row r="77" spans="3:24">
      <c r="C77" s="43"/>
      <c r="D77" s="43"/>
      <c r="W77" s="43"/>
      <c r="X77" s="43"/>
    </row>
    <row r="78" spans="3:24">
      <c r="C78" s="43"/>
      <c r="D78" s="43"/>
      <c r="W78" s="43"/>
      <c r="X78" s="43"/>
    </row>
    <row r="79" spans="3:24">
      <c r="C79" s="43"/>
      <c r="D79" s="43"/>
      <c r="W79" s="43"/>
      <c r="X79" s="43"/>
    </row>
    <row r="80" spans="3:24">
      <c r="C80" s="43"/>
      <c r="D80" s="43"/>
      <c r="W80" s="43"/>
      <c r="X80" s="43"/>
    </row>
    <row r="81" spans="3:24">
      <c r="C81" s="43"/>
      <c r="D81" s="43"/>
      <c r="W81" s="43"/>
      <c r="X81" s="43"/>
    </row>
    <row r="82" spans="3:24">
      <c r="C82" s="43"/>
      <c r="D82" s="43"/>
      <c r="W82" s="43"/>
      <c r="X82" s="43"/>
    </row>
    <row r="83" spans="3:24">
      <c r="C83" s="43"/>
      <c r="D83" s="43"/>
      <c r="W83" s="43"/>
      <c r="X83" s="43"/>
    </row>
    <row r="84" spans="3:24">
      <c r="C84" s="43"/>
      <c r="D84" s="43"/>
      <c r="W84" s="43"/>
      <c r="X84" s="43"/>
    </row>
    <row r="85" spans="3:24">
      <c r="C85" s="43"/>
      <c r="D85" s="43"/>
      <c r="W85" s="43"/>
      <c r="X85" s="43"/>
    </row>
    <row r="86" spans="3:24">
      <c r="C86" s="43"/>
      <c r="D86" s="43"/>
      <c r="W86" s="43"/>
      <c r="X86" s="43"/>
    </row>
    <row r="87" spans="3:24">
      <c r="C87" s="43"/>
      <c r="D87" s="43"/>
      <c r="W87" s="43"/>
      <c r="X87" s="43"/>
    </row>
    <row r="88" spans="3:24">
      <c r="C88" s="43"/>
      <c r="D88" s="43"/>
      <c r="W88" s="43"/>
      <c r="X88" s="43"/>
    </row>
    <row r="89" spans="3:24">
      <c r="C89" s="43"/>
      <c r="D89" s="43"/>
      <c r="W89" s="43"/>
      <c r="X89" s="43"/>
    </row>
    <row r="90" spans="3:24">
      <c r="C90" s="43"/>
      <c r="D90" s="43"/>
    </row>
    <row r="91" spans="3:24">
      <c r="C91" s="43"/>
      <c r="D91" s="43"/>
    </row>
    <row r="92" spans="3:24">
      <c r="C92" s="43"/>
      <c r="D92" s="43"/>
    </row>
    <row r="93" spans="3:24">
      <c r="C93" s="43"/>
      <c r="D93" s="43"/>
    </row>
    <row r="94" spans="3:24">
      <c r="C94" s="43"/>
      <c r="D94" s="43"/>
    </row>
    <row r="95" spans="3:24">
      <c r="C95" s="43"/>
      <c r="D95" s="43"/>
    </row>
    <row r="96" spans="3:24">
      <c r="C96" s="43"/>
      <c r="D96" s="43"/>
    </row>
    <row r="97" spans="3:4">
      <c r="C97" s="43"/>
      <c r="D97" s="43"/>
    </row>
    <row r="98" spans="3:4">
      <c r="C98" s="43"/>
      <c r="D98" s="43"/>
    </row>
    <row r="99" spans="3:4">
      <c r="C99" s="43"/>
      <c r="D99" s="43"/>
    </row>
    <row r="100" spans="3:4">
      <c r="C100" s="43"/>
      <c r="D100" s="43"/>
    </row>
    <row r="101" spans="3:4">
      <c r="C101" s="43"/>
      <c r="D101" s="43"/>
    </row>
    <row r="102" spans="3:4">
      <c r="C102" s="43"/>
      <c r="D102" s="43"/>
    </row>
    <row r="103" spans="3:4">
      <c r="C103" s="43"/>
      <c r="D103" s="43"/>
    </row>
    <row r="104" spans="3:4">
      <c r="C104" s="43"/>
      <c r="D104" s="43"/>
    </row>
    <row r="105" spans="3:4">
      <c r="C105" s="43"/>
      <c r="D105" s="43"/>
    </row>
    <row r="106" spans="3:4">
      <c r="C106" s="43"/>
      <c r="D106" s="43"/>
    </row>
    <row r="107" spans="3:4">
      <c r="C107" s="43"/>
      <c r="D107" s="43"/>
    </row>
    <row r="108" spans="3:4">
      <c r="C108" s="43"/>
      <c r="D108" s="43"/>
    </row>
    <row r="109" spans="3:4">
      <c r="C109" s="43"/>
      <c r="D109" s="43"/>
    </row>
    <row r="110" spans="3:4">
      <c r="C110" s="43"/>
      <c r="D110" s="43"/>
    </row>
    <row r="111" spans="3:4">
      <c r="C111" s="43"/>
      <c r="D111" s="43"/>
    </row>
    <row r="112" spans="3:4">
      <c r="C112" s="43"/>
      <c r="D112" s="43"/>
    </row>
    <row r="113" spans="3:4">
      <c r="C113" s="43"/>
      <c r="D113" s="43"/>
    </row>
    <row r="114" spans="3:4">
      <c r="C114" s="43"/>
      <c r="D114" s="43"/>
    </row>
    <row r="115" spans="3:4">
      <c r="C115" s="43"/>
      <c r="D115" s="43"/>
    </row>
    <row r="116" spans="3:4">
      <c r="C116" s="43"/>
      <c r="D116" s="43"/>
    </row>
    <row r="117" spans="3:4">
      <c r="C117" s="43"/>
      <c r="D117" s="43"/>
    </row>
    <row r="118" spans="3:4">
      <c r="C118" s="43"/>
      <c r="D118" s="43"/>
    </row>
    <row r="119" spans="3:4">
      <c r="C119" s="43"/>
      <c r="D119" s="43"/>
    </row>
    <row r="120" spans="3:4">
      <c r="C120" s="43"/>
      <c r="D120" s="43"/>
    </row>
    <row r="121" spans="3:4">
      <c r="C121" s="43"/>
      <c r="D121" s="43"/>
    </row>
    <row r="122" spans="3:4">
      <c r="C122" s="43"/>
      <c r="D122" s="43"/>
    </row>
    <row r="123" spans="3:4">
      <c r="C123" s="43"/>
      <c r="D123" s="43"/>
    </row>
    <row r="124" spans="3:4">
      <c r="C124" s="43"/>
      <c r="D124" s="43"/>
    </row>
    <row r="125" spans="3:4">
      <c r="C125" s="43"/>
      <c r="D125" s="43"/>
    </row>
    <row r="126" spans="3:4">
      <c r="C126" s="43"/>
      <c r="D126" s="43"/>
    </row>
    <row r="127" spans="3:4">
      <c r="C127" s="43"/>
      <c r="D127" s="43"/>
    </row>
    <row r="128" spans="3:4">
      <c r="C128" s="43"/>
      <c r="D128" s="43"/>
    </row>
    <row r="129" spans="3:4">
      <c r="C129" s="43"/>
      <c r="D129" s="43"/>
    </row>
    <row r="130" spans="3:4">
      <c r="C130" s="43"/>
      <c r="D130" s="43"/>
    </row>
    <row r="131" spans="3:4">
      <c r="C131" s="43"/>
      <c r="D131" s="43"/>
    </row>
    <row r="132" spans="3:4">
      <c r="C132" s="43"/>
      <c r="D132" s="43"/>
    </row>
    <row r="133" spans="3:4">
      <c r="C133" s="43"/>
      <c r="D133" s="43"/>
    </row>
    <row r="134" spans="3:4">
      <c r="C134" s="43"/>
      <c r="D134" s="43"/>
    </row>
    <row r="135" spans="3:4">
      <c r="C135" s="43"/>
      <c r="D135" s="43"/>
    </row>
    <row r="136" spans="3:4">
      <c r="C136" s="43"/>
      <c r="D136" s="43"/>
    </row>
    <row r="137" spans="3:4">
      <c r="C137" s="43"/>
      <c r="D137" s="43"/>
    </row>
    <row r="138" spans="3:4">
      <c r="C138" s="43"/>
      <c r="D138" s="43"/>
    </row>
    <row r="139" spans="3:4">
      <c r="C139" s="43"/>
      <c r="D139" s="43"/>
    </row>
    <row r="140" spans="3:4">
      <c r="C140" s="43"/>
      <c r="D140" s="43"/>
    </row>
    <row r="141" spans="3:4">
      <c r="C141" s="43"/>
      <c r="D141" s="43"/>
    </row>
    <row r="142" spans="3:4">
      <c r="C142" s="43"/>
      <c r="D142" s="43"/>
    </row>
    <row r="143" spans="3:4">
      <c r="C143" s="43"/>
      <c r="D143" s="43"/>
    </row>
    <row r="144" spans="3:4">
      <c r="C144" s="43"/>
      <c r="D144" s="43"/>
    </row>
    <row r="145" spans="3:4">
      <c r="C145" s="43"/>
      <c r="D145" s="43"/>
    </row>
    <row r="146" spans="3:4">
      <c r="C146" s="43"/>
      <c r="D146" s="43"/>
    </row>
    <row r="147" spans="3:4">
      <c r="C147" s="43"/>
      <c r="D147" s="43"/>
    </row>
    <row r="148" spans="3:4">
      <c r="C148" s="43"/>
      <c r="D148" s="43"/>
    </row>
    <row r="149" spans="3:4">
      <c r="C149" s="43"/>
      <c r="D149" s="43"/>
    </row>
    <row r="150" spans="3:4">
      <c r="C150" s="43"/>
      <c r="D150" s="43"/>
    </row>
    <row r="151" spans="3:4">
      <c r="C151" s="43"/>
      <c r="D151" s="43"/>
    </row>
    <row r="152" spans="3:4">
      <c r="C152" s="43"/>
      <c r="D152" s="43"/>
    </row>
    <row r="153" spans="3:4">
      <c r="C153" s="43"/>
      <c r="D153" s="43"/>
    </row>
    <row r="154" spans="3:4">
      <c r="C154" s="43"/>
      <c r="D154" s="43"/>
    </row>
    <row r="155" spans="3:4">
      <c r="C155" s="43"/>
      <c r="D155" s="43"/>
    </row>
    <row r="156" spans="3:4">
      <c r="C156" s="43"/>
      <c r="D156" s="43"/>
    </row>
    <row r="157" spans="3:4">
      <c r="C157" s="43"/>
      <c r="D157" s="43"/>
    </row>
    <row r="158" spans="3:4">
      <c r="C158" s="43"/>
      <c r="D158" s="43"/>
    </row>
    <row r="159" spans="3:4">
      <c r="C159" s="43"/>
      <c r="D159" s="43"/>
    </row>
    <row r="160" spans="3:4">
      <c r="C160" s="43"/>
      <c r="D160" s="43"/>
    </row>
    <row r="161" spans="3:4">
      <c r="C161" s="43"/>
      <c r="D161" s="43"/>
    </row>
    <row r="162" spans="3:4">
      <c r="C162" s="43"/>
      <c r="D162" s="43"/>
    </row>
    <row r="163" spans="3:4">
      <c r="C163" s="43"/>
      <c r="D163" s="43"/>
    </row>
    <row r="164" spans="3:4">
      <c r="C164" s="43"/>
      <c r="D164" s="43"/>
    </row>
    <row r="165" spans="3:4">
      <c r="C165" s="43"/>
      <c r="D165" s="43"/>
    </row>
    <row r="166" spans="3:4">
      <c r="C166" s="43"/>
      <c r="D166" s="43"/>
    </row>
    <row r="167" spans="3:4">
      <c r="C167" s="43"/>
      <c r="D167" s="43"/>
    </row>
    <row r="168" spans="3:4">
      <c r="C168" s="43"/>
      <c r="D168" s="43"/>
    </row>
    <row r="169" spans="3:4">
      <c r="C169" s="43"/>
      <c r="D169" s="43"/>
    </row>
    <row r="170" spans="3:4">
      <c r="C170" s="43"/>
      <c r="D170" s="43"/>
    </row>
    <row r="171" spans="3:4">
      <c r="C171" s="43"/>
      <c r="D171" s="43"/>
    </row>
    <row r="172" spans="3:4">
      <c r="C172" s="43"/>
      <c r="D172" s="43"/>
    </row>
    <row r="173" spans="3:4">
      <c r="C173" s="43"/>
      <c r="D173" s="43"/>
    </row>
    <row r="174" spans="3:4">
      <c r="C174" s="43"/>
      <c r="D174" s="43"/>
    </row>
    <row r="175" spans="3:4">
      <c r="C175" s="43"/>
      <c r="D175" s="43"/>
    </row>
    <row r="176" spans="3:4">
      <c r="C176" s="43"/>
      <c r="D176" s="43"/>
    </row>
    <row r="177" spans="3:4">
      <c r="C177" s="43"/>
      <c r="D177" s="43"/>
    </row>
    <row r="178" spans="3:4">
      <c r="C178" s="43"/>
      <c r="D178" s="43"/>
    </row>
    <row r="179" spans="3:4">
      <c r="C179" s="43"/>
      <c r="D179" s="43"/>
    </row>
    <row r="180" spans="3:4">
      <c r="C180" s="43"/>
      <c r="D180" s="43"/>
    </row>
    <row r="181" spans="3:4">
      <c r="C181" s="43"/>
      <c r="D181" s="43"/>
    </row>
  </sheetData>
  <sortState xmlns:xlrd2="http://schemas.microsoft.com/office/spreadsheetml/2017/richdata2" ref="C12:K24">
    <sortCondition descending="1" ref="E11:E24"/>
  </sortState>
  <mergeCells count="15">
    <mergeCell ref="B9:B10"/>
    <mergeCell ref="C9:C10"/>
    <mergeCell ref="D9:D10"/>
    <mergeCell ref="E9:E10"/>
    <mergeCell ref="L9:M9"/>
    <mergeCell ref="G3:H3"/>
    <mergeCell ref="N9:O9"/>
    <mergeCell ref="P9:Q9"/>
    <mergeCell ref="R9:S9"/>
    <mergeCell ref="T9:U9"/>
    <mergeCell ref="F8:G8"/>
    <mergeCell ref="F9:G9"/>
    <mergeCell ref="H9:I9"/>
    <mergeCell ref="J9:K9"/>
    <mergeCell ref="J8:K8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69"/>
  <sheetViews>
    <sheetView topLeftCell="A10" workbookViewId="0">
      <pane xSplit="4" topLeftCell="E1" activePane="topRight" state="frozen"/>
      <selection pane="topRight" activeCell="G29" sqref="G2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1" width="8.88671875" style="15"/>
    <col min="12" max="12" width="10.33203125" style="15" customWidth="1"/>
    <col min="13" max="18" width="8.88671875" style="14"/>
    <col min="19" max="19" width="11.44140625" style="14" customWidth="1"/>
    <col min="20" max="20" width="8.88671875" style="14"/>
    <col min="21" max="21" width="10.33203125" style="14" customWidth="1"/>
    <col min="22" max="23" width="14.88671875" style="14" customWidth="1"/>
    <col min="24" max="24" width="8.88671875" style="14"/>
    <col min="25" max="25" width="43.5546875" style="14" customWidth="1"/>
    <col min="26" max="16384" width="8.88671875" style="14"/>
  </cols>
  <sheetData>
    <row r="2" spans="2:26" ht="15.6">
      <c r="D2" s="40"/>
      <c r="E2" s="84"/>
      <c r="F2" s="41"/>
      <c r="G2" s="41"/>
    </row>
    <row r="3" spans="2:26" ht="15.6">
      <c r="B3" s="16" t="s">
        <v>661</v>
      </c>
      <c r="C3" s="16"/>
      <c r="D3" s="81"/>
      <c r="E3" s="84"/>
      <c r="F3" s="15" t="s">
        <v>663</v>
      </c>
      <c r="G3" s="116">
        <v>44590</v>
      </c>
      <c r="H3" s="116"/>
    </row>
    <row r="4" spans="2:26" ht="15.6">
      <c r="B4" s="17" t="s">
        <v>679</v>
      </c>
      <c r="C4" s="16"/>
      <c r="D4" s="81"/>
      <c r="E4" s="84"/>
      <c r="F4" s="76"/>
      <c r="G4" s="41"/>
      <c r="L4" s="113"/>
    </row>
    <row r="5" spans="2:26" ht="15.6">
      <c r="C5" s="16"/>
      <c r="D5" s="81"/>
      <c r="E5" s="84"/>
      <c r="F5" s="76"/>
      <c r="G5" s="41"/>
    </row>
    <row r="7" spans="2:26">
      <c r="B7" s="19" t="s">
        <v>65</v>
      </c>
      <c r="C7" s="20"/>
    </row>
    <row r="8" spans="2:26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N8" s="15"/>
      <c r="O8" s="15"/>
      <c r="P8" s="15"/>
      <c r="Q8" s="15"/>
      <c r="R8" s="15"/>
      <c r="S8" s="15"/>
    </row>
    <row r="9" spans="2:26" ht="15" customHeight="1">
      <c r="B9" s="129" t="s">
        <v>1</v>
      </c>
      <c r="C9" s="130" t="s">
        <v>2</v>
      </c>
      <c r="D9" s="130" t="s">
        <v>3</v>
      </c>
      <c r="E9" s="127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31" t="s">
        <v>10</v>
      </c>
      <c r="S9" s="132"/>
      <c r="T9" s="117"/>
      <c r="U9" s="118"/>
      <c r="V9" s="117"/>
      <c r="W9" s="118"/>
      <c r="Y9" s="43"/>
      <c r="Z9" s="43"/>
    </row>
    <row r="10" spans="2:26">
      <c r="B10" s="129"/>
      <c r="C10" s="130"/>
      <c r="D10" s="130"/>
      <c r="E10" s="128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Y10" s="43"/>
      <c r="Z10" s="43"/>
    </row>
    <row r="11" spans="2:26">
      <c r="B11" s="44">
        <v>1</v>
      </c>
      <c r="C11" s="86" t="s">
        <v>71</v>
      </c>
      <c r="D11" s="23" t="s">
        <v>72</v>
      </c>
      <c r="E11" s="23">
        <f t="shared" ref="E11:E18" si="0">SUM(G11,I11,K11)</f>
        <v>382.5</v>
      </c>
      <c r="F11" s="110">
        <v>1</v>
      </c>
      <c r="G11" s="33">
        <f t="shared" ref="G11:G18" si="1">IFERROR(VLOOKUP(F11,points,3,FALSE),"")</f>
        <v>270</v>
      </c>
      <c r="H11" s="34">
        <v>9</v>
      </c>
      <c r="I11" s="33">
        <f t="shared" ref="I11:I18" si="2">IFERROR(VLOOKUP(H11,points,2,FALSE),"")</f>
        <v>22.5</v>
      </c>
      <c r="J11" s="23">
        <v>2</v>
      </c>
      <c r="K11" s="33">
        <f>IFERROR(VLOOKUP(J11,points,2,FALSE),"")</f>
        <v>90</v>
      </c>
      <c r="L11" s="32"/>
      <c r="M11" s="36"/>
      <c r="N11" s="32"/>
      <c r="O11" s="21"/>
      <c r="P11" s="32"/>
      <c r="Q11" s="21"/>
      <c r="R11" s="32"/>
      <c r="S11" s="21"/>
      <c r="T11" s="32"/>
      <c r="U11" s="21"/>
      <c r="V11" s="32"/>
      <c r="W11" s="21"/>
      <c r="Y11" s="43"/>
      <c r="Z11" s="43"/>
    </row>
    <row r="12" spans="2:26">
      <c r="B12" s="44">
        <v>2</v>
      </c>
      <c r="C12" s="86" t="s">
        <v>57</v>
      </c>
      <c r="D12" s="23" t="s">
        <v>70</v>
      </c>
      <c r="E12" s="23">
        <f t="shared" si="0"/>
        <v>210.75</v>
      </c>
      <c r="F12" s="110">
        <v>2</v>
      </c>
      <c r="G12" s="33">
        <f t="shared" si="1"/>
        <v>180</v>
      </c>
      <c r="H12" s="34">
        <v>17</v>
      </c>
      <c r="I12" s="33">
        <f t="shared" si="2"/>
        <v>11.25</v>
      </c>
      <c r="J12" s="23">
        <v>10</v>
      </c>
      <c r="K12" s="33">
        <f>IFERROR(VLOOKUP(J12,points,2,FALSE),"")</f>
        <v>19.5</v>
      </c>
      <c r="L12" s="34"/>
      <c r="M12" s="38"/>
      <c r="N12" s="34"/>
      <c r="O12" s="34"/>
      <c r="P12" s="34"/>
      <c r="Q12" s="37"/>
      <c r="R12" s="34"/>
      <c r="S12" s="34"/>
      <c r="T12" s="34"/>
      <c r="U12" s="37"/>
      <c r="V12" s="34"/>
      <c r="W12" s="37"/>
      <c r="Y12" s="43"/>
      <c r="Z12" s="43"/>
    </row>
    <row r="13" spans="2:26">
      <c r="B13" s="44">
        <v>3</v>
      </c>
      <c r="C13" s="86" t="s">
        <v>13</v>
      </c>
      <c r="D13" s="74">
        <v>40936</v>
      </c>
      <c r="E13" s="23">
        <f t="shared" si="0"/>
        <v>159.25</v>
      </c>
      <c r="F13" s="23">
        <v>3</v>
      </c>
      <c r="G13" s="33">
        <f t="shared" si="1"/>
        <v>135</v>
      </c>
      <c r="H13" s="34">
        <v>14</v>
      </c>
      <c r="I13" s="33">
        <f t="shared" si="2"/>
        <v>16.5</v>
      </c>
      <c r="J13" s="23">
        <v>25</v>
      </c>
      <c r="K13" s="33">
        <f>IFERROR(VLOOKUP(J13,points,2,FALSE),"")</f>
        <v>7.75</v>
      </c>
      <c r="L13" s="34"/>
      <c r="M13" s="33"/>
      <c r="N13" s="34"/>
      <c r="O13" s="34"/>
      <c r="P13" s="34"/>
      <c r="Q13" s="34"/>
      <c r="R13" s="34"/>
      <c r="S13" s="34"/>
      <c r="T13" s="34"/>
      <c r="U13" s="34"/>
      <c r="V13" s="42"/>
      <c r="W13" s="42"/>
      <c r="Y13" s="43"/>
      <c r="Z13" s="43"/>
    </row>
    <row r="14" spans="2:26">
      <c r="B14" s="44">
        <v>4</v>
      </c>
      <c r="C14" s="86" t="s">
        <v>75</v>
      </c>
      <c r="D14" s="23" t="s">
        <v>76</v>
      </c>
      <c r="E14" s="23">
        <f t="shared" si="0"/>
        <v>148.5</v>
      </c>
      <c r="F14" s="23">
        <v>5</v>
      </c>
      <c r="G14" s="33">
        <f t="shared" si="1"/>
        <v>81</v>
      </c>
      <c r="H14" s="23">
        <v>3</v>
      </c>
      <c r="I14" s="33">
        <f t="shared" si="2"/>
        <v>67.5</v>
      </c>
      <c r="J14" s="23"/>
      <c r="K14" s="33"/>
      <c r="L14" s="34"/>
      <c r="M14" s="33"/>
      <c r="N14" s="34"/>
      <c r="O14" s="34"/>
      <c r="P14" s="34"/>
      <c r="Q14" s="34"/>
      <c r="R14" s="34"/>
      <c r="S14" s="34"/>
      <c r="T14" s="34"/>
      <c r="U14" s="34"/>
      <c r="V14" s="42"/>
      <c r="W14" s="42"/>
      <c r="Y14" s="43"/>
      <c r="Z14" s="43"/>
    </row>
    <row r="15" spans="2:26">
      <c r="B15" s="44">
        <v>5</v>
      </c>
      <c r="C15" s="86" t="s">
        <v>54</v>
      </c>
      <c r="D15" s="52">
        <v>40647</v>
      </c>
      <c r="E15" s="23">
        <f t="shared" si="0"/>
        <v>127.5</v>
      </c>
      <c r="F15" s="23">
        <v>4</v>
      </c>
      <c r="G15" s="33">
        <f t="shared" si="1"/>
        <v>100.5</v>
      </c>
      <c r="H15" s="34">
        <v>17</v>
      </c>
      <c r="I15" s="33">
        <f t="shared" si="2"/>
        <v>11.25</v>
      </c>
      <c r="J15" s="23">
        <v>15</v>
      </c>
      <c r="K15" s="33">
        <f>IFERROR(VLOOKUP(J15,points,2,FALSE),"")</f>
        <v>15.75</v>
      </c>
      <c r="L15" s="34"/>
      <c r="M15" s="33"/>
      <c r="N15" s="34"/>
      <c r="O15" s="34"/>
      <c r="P15" s="34"/>
      <c r="Q15" s="34"/>
      <c r="R15" s="34"/>
      <c r="S15" s="34"/>
      <c r="T15" s="34"/>
      <c r="U15" s="34"/>
      <c r="V15" s="37"/>
      <c r="W15" s="37"/>
      <c r="Y15" s="43"/>
      <c r="Z15" s="43"/>
    </row>
    <row r="16" spans="2:26">
      <c r="B16" s="44">
        <v>6</v>
      </c>
      <c r="C16" s="86" t="s">
        <v>51</v>
      </c>
      <c r="D16" s="23" t="s">
        <v>82</v>
      </c>
      <c r="E16" s="23">
        <f t="shared" si="0"/>
        <v>109.5</v>
      </c>
      <c r="F16" s="23">
        <v>6</v>
      </c>
      <c r="G16" s="33">
        <f t="shared" si="1"/>
        <v>72</v>
      </c>
      <c r="H16" s="23">
        <v>11</v>
      </c>
      <c r="I16" s="33">
        <f t="shared" si="2"/>
        <v>18.75</v>
      </c>
      <c r="J16" s="23">
        <v>11</v>
      </c>
      <c r="K16" s="33">
        <f>IFERROR(VLOOKUP(J16,points,2,FALSE),"")</f>
        <v>18.75</v>
      </c>
      <c r="L16" s="34"/>
      <c r="M16" s="38"/>
      <c r="N16" s="34"/>
      <c r="O16" s="42"/>
      <c r="P16" s="42"/>
      <c r="Q16" s="42"/>
      <c r="R16" s="23"/>
      <c r="S16" s="42"/>
      <c r="T16" s="42"/>
      <c r="U16" s="42"/>
      <c r="V16" s="42"/>
      <c r="W16" s="42"/>
      <c r="Y16" s="43"/>
      <c r="Z16" s="43"/>
    </row>
    <row r="17" spans="1:26">
      <c r="B17" s="44">
        <v>7</v>
      </c>
      <c r="C17" s="86" t="s">
        <v>94</v>
      </c>
      <c r="D17" s="52">
        <v>40723</v>
      </c>
      <c r="E17" s="23">
        <f t="shared" si="0"/>
        <v>75.75</v>
      </c>
      <c r="F17" s="23">
        <v>7</v>
      </c>
      <c r="G17" s="33">
        <f t="shared" si="1"/>
        <v>64.5</v>
      </c>
      <c r="H17" s="23">
        <v>17</v>
      </c>
      <c r="I17" s="33">
        <f t="shared" si="2"/>
        <v>11.25</v>
      </c>
      <c r="J17" s="23"/>
      <c r="K17" s="33"/>
      <c r="L17" s="42"/>
      <c r="M17" s="38"/>
      <c r="N17" s="42"/>
      <c r="O17" s="42"/>
      <c r="P17" s="42"/>
      <c r="Q17" s="42"/>
      <c r="R17" s="23"/>
      <c r="S17" s="42"/>
      <c r="T17" s="42"/>
      <c r="U17" s="42"/>
      <c r="V17" s="42"/>
      <c r="W17" s="42"/>
      <c r="Y17" s="43"/>
      <c r="Z17" s="43"/>
    </row>
    <row r="18" spans="1:26">
      <c r="B18" s="44">
        <v>8</v>
      </c>
      <c r="C18" s="51" t="s">
        <v>61</v>
      </c>
      <c r="D18" s="24" t="s">
        <v>102</v>
      </c>
      <c r="E18" s="23">
        <f t="shared" si="0"/>
        <v>58</v>
      </c>
      <c r="F18" s="23">
        <v>8</v>
      </c>
      <c r="G18" s="33">
        <f t="shared" si="1"/>
        <v>54</v>
      </c>
      <c r="H18" s="23">
        <v>49</v>
      </c>
      <c r="I18" s="33">
        <f t="shared" si="2"/>
        <v>4</v>
      </c>
      <c r="J18" s="23"/>
      <c r="K18" s="33"/>
      <c r="L18" s="34"/>
      <c r="M18" s="33"/>
      <c r="N18" s="34"/>
      <c r="O18" s="34"/>
      <c r="P18" s="34"/>
      <c r="Q18" s="37"/>
      <c r="R18" s="34"/>
      <c r="S18" s="34"/>
      <c r="T18" s="34"/>
      <c r="U18" s="37"/>
      <c r="V18" s="34"/>
      <c r="W18" s="37"/>
      <c r="Y18" s="43"/>
      <c r="Z18" s="43"/>
    </row>
    <row r="19" spans="1:26">
      <c r="B19" s="44">
        <v>9</v>
      </c>
      <c r="C19" s="86" t="s">
        <v>50</v>
      </c>
      <c r="D19" s="23" t="s">
        <v>83</v>
      </c>
      <c r="E19" s="23">
        <f t="shared" ref="E19:E38" si="3">SUM(G19,I19,K19)</f>
        <v>50.25</v>
      </c>
      <c r="F19" s="23"/>
      <c r="G19" s="33" t="str">
        <f t="shared" ref="G19:G29" si="4">IFERROR(VLOOKUP(F19,points,3,FALSE),"")</f>
        <v/>
      </c>
      <c r="H19" s="34"/>
      <c r="I19" s="33"/>
      <c r="J19" s="23">
        <v>4</v>
      </c>
      <c r="K19" s="33">
        <f>IFERROR(VLOOKUP(J19,points,2,FALSE),"")</f>
        <v>50.25</v>
      </c>
      <c r="L19" s="34"/>
      <c r="M19" s="33"/>
      <c r="N19" s="34"/>
      <c r="O19" s="34"/>
      <c r="P19" s="34"/>
      <c r="Q19" s="37"/>
      <c r="R19" s="34"/>
      <c r="S19" s="34"/>
      <c r="T19" s="34"/>
      <c r="U19" s="37"/>
      <c r="V19" s="34"/>
      <c r="W19" s="37"/>
      <c r="Y19" s="43"/>
      <c r="Z19" s="43"/>
    </row>
    <row r="20" spans="1:26">
      <c r="B20" s="44">
        <v>10</v>
      </c>
      <c r="C20" s="101" t="s">
        <v>12</v>
      </c>
      <c r="D20" s="52">
        <v>41232</v>
      </c>
      <c r="E20" s="23">
        <f t="shared" si="3"/>
        <v>45</v>
      </c>
      <c r="F20" s="23">
        <v>9</v>
      </c>
      <c r="G20" s="33">
        <f t="shared" si="4"/>
        <v>45</v>
      </c>
      <c r="H20" s="23"/>
      <c r="I20" s="33" t="str">
        <f>IFERROR(VLOOKUP(H20,points,2,FALSE),"")</f>
        <v/>
      </c>
      <c r="J20" s="23"/>
      <c r="K20" s="33" t="str">
        <f>IFERROR(VLOOKUP(J20,points,2,FALSE),"")</f>
        <v/>
      </c>
      <c r="L20" s="34"/>
      <c r="M20" s="33"/>
      <c r="N20" s="34"/>
      <c r="O20" s="34"/>
      <c r="P20" s="34"/>
      <c r="Q20" s="37"/>
      <c r="R20" s="34"/>
      <c r="S20" s="34"/>
      <c r="T20" s="34"/>
      <c r="U20" s="37"/>
      <c r="V20" s="34"/>
      <c r="W20" s="37"/>
      <c r="Y20" s="43"/>
      <c r="Z20" s="43"/>
    </row>
    <row r="21" spans="1:26">
      <c r="B21" s="44">
        <v>11</v>
      </c>
      <c r="C21" s="86" t="s">
        <v>95</v>
      </c>
      <c r="D21" s="52">
        <v>40751</v>
      </c>
      <c r="E21" s="23">
        <f t="shared" si="3"/>
        <v>41.5</v>
      </c>
      <c r="F21" s="23">
        <v>11</v>
      </c>
      <c r="G21" s="33">
        <f t="shared" si="4"/>
        <v>37.5</v>
      </c>
      <c r="H21" s="23"/>
      <c r="I21" s="33"/>
      <c r="J21" s="23">
        <v>49</v>
      </c>
      <c r="K21" s="33">
        <f>IFERROR(VLOOKUP(J21,points,2,FALSE),"")</f>
        <v>4</v>
      </c>
      <c r="L21" s="34"/>
      <c r="M21" s="33"/>
      <c r="N21" s="34"/>
      <c r="O21" s="34"/>
      <c r="P21" s="34"/>
      <c r="Q21" s="37"/>
      <c r="R21" s="34"/>
      <c r="S21" s="34"/>
      <c r="T21" s="34"/>
      <c r="U21" s="37"/>
      <c r="V21" s="34"/>
      <c r="W21" s="37"/>
      <c r="Y21" s="43"/>
      <c r="Z21" s="43"/>
    </row>
    <row r="22" spans="1:26">
      <c r="B22" s="44">
        <v>12</v>
      </c>
      <c r="C22" s="100" t="s">
        <v>120</v>
      </c>
      <c r="D22" s="97">
        <v>40836</v>
      </c>
      <c r="E22" s="23">
        <f t="shared" si="3"/>
        <v>39</v>
      </c>
      <c r="F22" s="23">
        <v>10</v>
      </c>
      <c r="G22" s="33">
        <f t="shared" si="4"/>
        <v>39</v>
      </c>
      <c r="H22" s="23"/>
      <c r="I22" s="33"/>
      <c r="J22" s="23"/>
      <c r="K22" s="33"/>
      <c r="L22" s="34"/>
      <c r="M22" s="33"/>
      <c r="N22" s="34"/>
      <c r="O22" s="34"/>
      <c r="P22" s="34"/>
      <c r="Q22" s="37"/>
      <c r="R22" s="34"/>
      <c r="S22" s="34"/>
      <c r="T22" s="34"/>
      <c r="U22" s="37"/>
      <c r="V22" s="34"/>
      <c r="W22" s="37"/>
      <c r="Y22" s="43"/>
      <c r="Z22" s="43"/>
    </row>
    <row r="23" spans="1:26">
      <c r="B23" s="44">
        <v>13</v>
      </c>
      <c r="C23" s="86" t="s">
        <v>18</v>
      </c>
      <c r="D23" s="74">
        <v>41081</v>
      </c>
      <c r="E23" s="23">
        <f t="shared" si="3"/>
        <v>36</v>
      </c>
      <c r="F23" s="23">
        <v>12</v>
      </c>
      <c r="G23" s="33">
        <f t="shared" si="4"/>
        <v>36</v>
      </c>
      <c r="H23" s="23"/>
      <c r="I23" s="33"/>
      <c r="J23" s="23"/>
      <c r="K23" s="33"/>
      <c r="L23" s="34"/>
      <c r="M23" s="33"/>
      <c r="N23" s="34"/>
      <c r="O23" s="34"/>
      <c r="P23" s="34"/>
      <c r="Q23" s="37"/>
      <c r="R23" s="34"/>
      <c r="S23" s="34"/>
      <c r="T23" s="34"/>
      <c r="U23" s="37"/>
      <c r="V23" s="34"/>
      <c r="W23" s="37"/>
      <c r="Y23" s="43"/>
      <c r="Z23" s="43"/>
    </row>
    <row r="24" spans="1:26">
      <c r="B24" s="44">
        <v>14</v>
      </c>
      <c r="C24" s="86" t="s">
        <v>88</v>
      </c>
      <c r="D24" s="23" t="s">
        <v>89</v>
      </c>
      <c r="E24" s="23">
        <f t="shared" si="3"/>
        <v>34.5</v>
      </c>
      <c r="F24" s="23">
        <v>13</v>
      </c>
      <c r="G24" s="33">
        <f t="shared" si="4"/>
        <v>34.5</v>
      </c>
      <c r="H24" s="23"/>
      <c r="I24" s="33"/>
      <c r="J24" s="23"/>
      <c r="K24" s="33"/>
      <c r="L24" s="34"/>
      <c r="M24" s="33"/>
      <c r="N24" s="34"/>
      <c r="O24" s="34"/>
      <c r="P24" s="34"/>
      <c r="Q24" s="37"/>
      <c r="R24" s="34"/>
      <c r="S24" s="34"/>
      <c r="T24" s="34"/>
      <c r="U24" s="37"/>
      <c r="V24" s="34"/>
      <c r="W24" s="37"/>
      <c r="Y24" s="43"/>
      <c r="Z24" s="43"/>
    </row>
    <row r="25" spans="1:26">
      <c r="B25" s="107">
        <v>15</v>
      </c>
      <c r="C25" s="53" t="s">
        <v>123</v>
      </c>
      <c r="D25" s="63" t="s">
        <v>124</v>
      </c>
      <c r="E25" s="23">
        <f t="shared" si="3"/>
        <v>33</v>
      </c>
      <c r="F25" s="23">
        <v>14</v>
      </c>
      <c r="G25" s="33">
        <f t="shared" si="4"/>
        <v>33</v>
      </c>
      <c r="H25" s="23"/>
      <c r="I25" s="33"/>
      <c r="J25" s="23"/>
      <c r="K25" s="33"/>
      <c r="L25" s="34"/>
      <c r="M25" s="33"/>
      <c r="N25" s="34"/>
      <c r="O25" s="34"/>
      <c r="P25" s="34"/>
      <c r="Q25" s="37"/>
      <c r="R25" s="34"/>
      <c r="S25" s="34"/>
      <c r="T25" s="34"/>
      <c r="U25" s="37"/>
      <c r="V25" s="34"/>
      <c r="W25" s="37"/>
      <c r="Y25" s="43"/>
      <c r="Z25" s="43"/>
    </row>
    <row r="26" spans="1:26">
      <c r="B26" s="44">
        <v>16</v>
      </c>
      <c r="C26" s="86" t="s">
        <v>22</v>
      </c>
      <c r="D26" s="74">
        <v>41122</v>
      </c>
      <c r="E26" s="23">
        <f t="shared" si="3"/>
        <v>31.5</v>
      </c>
      <c r="F26" s="23">
        <v>15</v>
      </c>
      <c r="G26" s="33">
        <f t="shared" si="4"/>
        <v>31.5</v>
      </c>
      <c r="H26" s="23"/>
      <c r="I26" s="33"/>
      <c r="J26" s="23"/>
      <c r="K26" s="33"/>
      <c r="L26" s="34"/>
      <c r="M26" s="33"/>
      <c r="N26" s="34"/>
      <c r="O26" s="34"/>
      <c r="P26" s="34"/>
      <c r="Q26" s="37"/>
      <c r="R26" s="34"/>
      <c r="S26" s="34"/>
      <c r="T26" s="34"/>
      <c r="U26" s="37"/>
      <c r="V26" s="34"/>
      <c r="W26" s="37"/>
      <c r="Y26" s="43"/>
      <c r="Z26" s="43"/>
    </row>
    <row r="27" spans="1:26">
      <c r="B27" s="44">
        <v>17</v>
      </c>
      <c r="C27" s="51" t="s">
        <v>117</v>
      </c>
      <c r="D27" s="24" t="s">
        <v>118</v>
      </c>
      <c r="E27" s="23">
        <f t="shared" si="3"/>
        <v>28.5</v>
      </c>
      <c r="F27" s="23">
        <v>16</v>
      </c>
      <c r="G27" s="33">
        <f t="shared" si="4"/>
        <v>28.5</v>
      </c>
      <c r="H27" s="23"/>
      <c r="I27" s="33"/>
      <c r="J27" s="23"/>
      <c r="K27" s="33"/>
      <c r="L27" s="34"/>
      <c r="M27" s="33"/>
      <c r="N27" s="34"/>
      <c r="O27" s="34"/>
      <c r="P27" s="34"/>
      <c r="Q27" s="37"/>
      <c r="R27" s="34"/>
      <c r="S27" s="34"/>
      <c r="T27" s="34"/>
      <c r="U27" s="37"/>
      <c r="V27" s="34"/>
      <c r="W27" s="37"/>
      <c r="Y27" s="43"/>
      <c r="Z27" s="43"/>
    </row>
    <row r="28" spans="1:26">
      <c r="B28" s="44">
        <v>18</v>
      </c>
      <c r="C28" s="53" t="s">
        <v>25</v>
      </c>
      <c r="D28" s="54" t="s">
        <v>26</v>
      </c>
      <c r="E28" s="23">
        <f t="shared" si="3"/>
        <v>22.5</v>
      </c>
      <c r="F28" s="96">
        <v>17</v>
      </c>
      <c r="G28" s="33">
        <f t="shared" si="4"/>
        <v>22.5</v>
      </c>
      <c r="H28" s="23"/>
      <c r="I28" s="33"/>
      <c r="J28" s="23"/>
      <c r="K28" s="33"/>
      <c r="L28" s="34"/>
      <c r="M28" s="33"/>
      <c r="N28" s="34"/>
      <c r="O28" s="34"/>
      <c r="P28" s="34"/>
      <c r="Q28" s="37"/>
      <c r="R28" s="34"/>
      <c r="S28" s="34"/>
      <c r="T28" s="34"/>
      <c r="U28" s="37"/>
      <c r="V28" s="34"/>
      <c r="W28" s="37"/>
      <c r="Y28" s="43"/>
      <c r="Z28" s="43"/>
    </row>
    <row r="29" spans="1:26">
      <c r="B29" s="44">
        <v>19</v>
      </c>
      <c r="C29" s="102" t="s">
        <v>27</v>
      </c>
      <c r="D29" s="54" t="s">
        <v>28</v>
      </c>
      <c r="E29" s="23">
        <f t="shared" si="3"/>
        <v>21</v>
      </c>
      <c r="F29" s="23">
        <v>18</v>
      </c>
      <c r="G29" s="33">
        <f t="shared" si="4"/>
        <v>21</v>
      </c>
      <c r="H29" s="23"/>
      <c r="I29" s="33" t="str">
        <f>IFERROR(VLOOKUP(H29,points,2,FALSE),"")</f>
        <v/>
      </c>
      <c r="J29" s="23"/>
      <c r="K29" s="33" t="str">
        <f>IFERROR(VLOOKUP(J29,points,2,FALSE),"")</f>
        <v/>
      </c>
      <c r="L29" s="34"/>
      <c r="M29" s="33"/>
      <c r="N29" s="34"/>
      <c r="O29" s="34"/>
      <c r="P29" s="34"/>
      <c r="Q29" s="37"/>
      <c r="R29" s="34"/>
      <c r="S29" s="34"/>
      <c r="T29" s="34"/>
      <c r="U29" s="37"/>
      <c r="V29" s="34"/>
      <c r="W29" s="37"/>
      <c r="Y29" s="43"/>
      <c r="Z29" s="43"/>
    </row>
    <row r="30" spans="1:26">
      <c r="B30" s="44">
        <v>20</v>
      </c>
      <c r="C30" s="51" t="s">
        <v>16</v>
      </c>
      <c r="D30" s="24" t="s">
        <v>17</v>
      </c>
      <c r="E30" s="23">
        <f t="shared" si="3"/>
        <v>0</v>
      </c>
      <c r="F30" s="23"/>
      <c r="G30" s="33"/>
      <c r="H30" s="23"/>
      <c r="I30" s="33"/>
      <c r="J30" s="23"/>
      <c r="K30" s="33"/>
      <c r="L30" s="34"/>
      <c r="M30" s="33"/>
      <c r="N30" s="34"/>
      <c r="O30" s="34"/>
      <c r="P30" s="34"/>
      <c r="Q30" s="37"/>
      <c r="R30" s="34"/>
      <c r="S30" s="34"/>
      <c r="T30" s="34"/>
      <c r="U30" s="37"/>
      <c r="V30" s="34"/>
      <c r="W30" s="37"/>
      <c r="Y30" s="43"/>
      <c r="Z30" s="43"/>
    </row>
    <row r="31" spans="1:26" customFormat="1">
      <c r="A31" s="14"/>
      <c r="B31" s="44">
        <v>21</v>
      </c>
      <c r="C31" s="53" t="s">
        <v>115</v>
      </c>
      <c r="D31" s="63" t="s">
        <v>116</v>
      </c>
      <c r="E31" s="23">
        <f t="shared" si="3"/>
        <v>0</v>
      </c>
      <c r="F31" s="23"/>
      <c r="G31" s="33"/>
      <c r="H31" s="23"/>
      <c r="I31" s="33"/>
      <c r="J31" s="23"/>
      <c r="K31" s="33"/>
      <c r="L31" s="42"/>
      <c r="M31" s="38"/>
      <c r="N31" s="42"/>
      <c r="O31" s="42"/>
      <c r="P31" s="42"/>
      <c r="Q31" s="42"/>
      <c r="R31" s="23"/>
      <c r="S31" s="42"/>
      <c r="T31" s="42"/>
      <c r="U31" s="42"/>
      <c r="V31" s="47"/>
      <c r="W31" s="66"/>
      <c r="X31" s="43"/>
    </row>
    <row r="32" spans="1:26">
      <c r="B32" s="44">
        <v>22</v>
      </c>
      <c r="C32" s="86" t="s">
        <v>119</v>
      </c>
      <c r="D32" s="52">
        <v>40722</v>
      </c>
      <c r="E32" s="23">
        <f t="shared" si="3"/>
        <v>0</v>
      </c>
      <c r="F32" s="23"/>
      <c r="G32" s="33"/>
      <c r="H32" s="23"/>
      <c r="I32" s="33"/>
      <c r="J32" s="23"/>
      <c r="K32" s="33"/>
      <c r="L32" s="23"/>
      <c r="M32" s="38"/>
      <c r="N32" s="23"/>
      <c r="O32" s="34"/>
      <c r="P32" s="34"/>
      <c r="Q32" s="37"/>
      <c r="R32" s="34"/>
      <c r="S32" s="34"/>
      <c r="T32" s="34"/>
      <c r="U32" s="37"/>
      <c r="V32" s="34"/>
      <c r="W32" s="37"/>
      <c r="Y32" s="43"/>
      <c r="Z32" s="43"/>
    </row>
    <row r="33" spans="2:26">
      <c r="B33" s="44">
        <v>23</v>
      </c>
      <c r="C33" s="86" t="s">
        <v>63</v>
      </c>
      <c r="D33" s="52">
        <v>40799</v>
      </c>
      <c r="E33" s="23">
        <f t="shared" si="3"/>
        <v>0</v>
      </c>
      <c r="F33" s="23"/>
      <c r="G33" s="33"/>
      <c r="H33" s="23"/>
      <c r="I33" s="33"/>
      <c r="J33" s="23"/>
      <c r="K33" s="33"/>
      <c r="L33" s="23"/>
      <c r="M33" s="38"/>
      <c r="N33" s="23"/>
      <c r="O33" s="34"/>
      <c r="P33" s="34"/>
      <c r="Q33" s="37"/>
      <c r="R33" s="34"/>
      <c r="S33" s="34"/>
      <c r="T33" s="34"/>
      <c r="U33" s="37"/>
      <c r="V33" s="34"/>
      <c r="W33" s="37"/>
      <c r="Y33" s="43"/>
      <c r="Z33" s="43"/>
    </row>
    <row r="34" spans="2:26">
      <c r="B34" s="44">
        <v>24</v>
      </c>
      <c r="C34" s="53" t="s">
        <v>121</v>
      </c>
      <c r="D34" s="63" t="s">
        <v>122</v>
      </c>
      <c r="E34" s="23">
        <f t="shared" si="3"/>
        <v>0</v>
      </c>
      <c r="F34" s="23"/>
      <c r="G34" s="33"/>
      <c r="H34" s="34"/>
      <c r="I34" s="33"/>
      <c r="J34" s="23"/>
      <c r="K34" s="33"/>
      <c r="L34" s="23"/>
      <c r="M34" s="38"/>
      <c r="N34" s="23"/>
      <c r="O34" s="34"/>
      <c r="P34" s="34"/>
      <c r="Q34" s="37"/>
      <c r="R34" s="34"/>
      <c r="S34" s="34"/>
      <c r="T34" s="34"/>
      <c r="U34" s="37"/>
      <c r="V34" s="34"/>
      <c r="W34" s="37"/>
      <c r="Y34" s="43"/>
      <c r="Z34" s="43"/>
    </row>
    <row r="35" spans="2:26">
      <c r="B35" s="44">
        <v>25</v>
      </c>
      <c r="C35" s="86" t="s">
        <v>125</v>
      </c>
      <c r="D35" s="52">
        <v>40882</v>
      </c>
      <c r="E35" s="23">
        <f t="shared" si="3"/>
        <v>0</v>
      </c>
      <c r="F35" s="23"/>
      <c r="G35" s="33"/>
      <c r="H35" s="34"/>
      <c r="I35" s="33"/>
      <c r="J35" s="34"/>
      <c r="K35" s="33"/>
      <c r="L35" s="23"/>
      <c r="M35" s="33" t="str">
        <f>IFERROR(VLOOKUP(L35,points,2,FALSE),"")</f>
        <v/>
      </c>
      <c r="N35" s="23"/>
      <c r="O35" s="34"/>
      <c r="P35" s="34"/>
      <c r="Q35" s="37"/>
      <c r="R35" s="34"/>
      <c r="S35" s="34"/>
      <c r="T35" s="34"/>
      <c r="U35" s="37"/>
      <c r="V35" s="34"/>
      <c r="W35" s="37"/>
      <c r="Y35" s="43"/>
      <c r="Z35" s="43"/>
    </row>
    <row r="36" spans="2:26">
      <c r="B36" s="44">
        <v>26</v>
      </c>
      <c r="C36" s="86" t="s">
        <v>23</v>
      </c>
      <c r="D36" s="74">
        <v>40920</v>
      </c>
      <c r="E36" s="23">
        <f t="shared" si="3"/>
        <v>0</v>
      </c>
      <c r="F36" s="23" t="str">
        <f>IFERROR(VLOOKUP(C36,boy_ranking,2,FALSE),"")</f>
        <v/>
      </c>
      <c r="G36" s="33" t="str">
        <f>IFERROR(VLOOKUP(F36,points,2,FALSE),"")</f>
        <v/>
      </c>
      <c r="H36" s="47"/>
      <c r="I36" s="33"/>
      <c r="J36" s="47"/>
      <c r="K36" s="33"/>
      <c r="L36" s="23"/>
      <c r="M36" s="38"/>
      <c r="N36" s="23"/>
      <c r="O36" s="34"/>
      <c r="P36" s="34"/>
      <c r="Q36" s="37"/>
      <c r="R36" s="34"/>
      <c r="S36" s="34"/>
      <c r="T36" s="34"/>
      <c r="U36" s="37"/>
      <c r="V36" s="34"/>
      <c r="W36" s="37"/>
      <c r="Y36" s="43"/>
      <c r="Z36" s="43"/>
    </row>
    <row r="37" spans="2:26">
      <c r="B37" s="44">
        <v>27</v>
      </c>
      <c r="C37" s="86" t="s">
        <v>24</v>
      </c>
      <c r="D37" s="74">
        <v>40962</v>
      </c>
      <c r="E37" s="23">
        <f t="shared" si="3"/>
        <v>0</v>
      </c>
      <c r="F37" s="23" t="str">
        <f>IFERROR(VLOOKUP(C37,boy_ranking,2,FALSE),"")</f>
        <v/>
      </c>
      <c r="G37" s="33" t="str">
        <f>IFERROR(VLOOKUP(F37,points,2,FALSE),"")</f>
        <v/>
      </c>
      <c r="H37" s="47"/>
      <c r="I37" s="33"/>
      <c r="J37" s="47"/>
      <c r="K37" s="33"/>
      <c r="L37" s="23"/>
      <c r="M37" s="33" t="str">
        <f>IFERROR(VLOOKUP(L37,points,2,FALSE),"")</f>
        <v/>
      </c>
      <c r="N37" s="23"/>
      <c r="O37" s="34"/>
      <c r="P37" s="34"/>
      <c r="Q37" s="37"/>
      <c r="R37" s="34"/>
      <c r="S37" s="34"/>
      <c r="T37" s="34"/>
      <c r="U37" s="37"/>
      <c r="V37" s="34"/>
      <c r="W37" s="37"/>
      <c r="Y37" s="43"/>
      <c r="Z37" s="43"/>
    </row>
    <row r="38" spans="2:26">
      <c r="B38" s="44">
        <v>28</v>
      </c>
      <c r="C38" s="101" t="s">
        <v>19</v>
      </c>
      <c r="D38" s="52">
        <v>40979</v>
      </c>
      <c r="E38" s="23">
        <f t="shared" si="3"/>
        <v>0</v>
      </c>
      <c r="F38" s="23"/>
      <c r="G38" s="33" t="str">
        <f>IFERROR(VLOOKUP(F38,points,2,FALSE),"")</f>
        <v/>
      </c>
      <c r="H38" s="23"/>
      <c r="I38" s="33" t="str">
        <f>IFERROR(VLOOKUP(H38,points,2,FALSE),"")</f>
        <v/>
      </c>
      <c r="J38" s="23"/>
      <c r="K38" s="33" t="str">
        <f>IFERROR(VLOOKUP(J38,points,2,FALSE),"")</f>
        <v/>
      </c>
      <c r="L38" s="23"/>
      <c r="M38" s="33" t="str">
        <f>IFERROR(VLOOKUP(L38,points,2,FALSE),"")</f>
        <v/>
      </c>
      <c r="N38" s="23"/>
      <c r="O38" s="34"/>
      <c r="P38" s="34"/>
      <c r="Q38" s="37"/>
      <c r="R38" s="34"/>
      <c r="S38" s="34"/>
      <c r="T38" s="34"/>
      <c r="U38" s="37"/>
      <c r="V38" s="34"/>
      <c r="W38" s="37"/>
      <c r="Y38" s="43"/>
      <c r="Z38" s="43"/>
    </row>
    <row r="39" spans="2:26">
      <c r="B39" s="82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39"/>
      <c r="P39" s="39"/>
      <c r="Q39" s="60"/>
      <c r="R39" s="39"/>
      <c r="S39" s="39"/>
      <c r="T39" s="39"/>
      <c r="U39" s="60"/>
      <c r="V39" s="39"/>
      <c r="W39" s="60"/>
      <c r="Y39" s="43"/>
      <c r="Z39" s="43"/>
    </row>
    <row r="40" spans="2:26">
      <c r="B40" s="82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39"/>
      <c r="P40" s="39"/>
      <c r="Q40" s="60"/>
      <c r="R40" s="39"/>
      <c r="S40" s="39"/>
      <c r="T40" s="39"/>
      <c r="U40" s="60"/>
      <c r="V40" s="39"/>
      <c r="W40" s="60"/>
      <c r="Y40" s="43"/>
      <c r="Z40" s="43"/>
    </row>
    <row r="41" spans="2:26">
      <c r="B41" s="26" t="s">
        <v>44</v>
      </c>
      <c r="G41" s="35"/>
      <c r="H41" s="35"/>
      <c r="I41" s="35"/>
      <c r="J41" s="35"/>
      <c r="K41" s="35"/>
      <c r="L41" s="35"/>
      <c r="M41" s="25"/>
      <c r="N41" s="25"/>
      <c r="Y41" s="43"/>
      <c r="Z41" s="43"/>
    </row>
    <row r="42" spans="2:26">
      <c r="B42" s="27"/>
      <c r="C42" s="14" t="s">
        <v>126</v>
      </c>
      <c r="Y42" s="43"/>
      <c r="Z42" s="43"/>
    </row>
    <row r="43" spans="2:26">
      <c r="B43" s="28" t="s">
        <v>46</v>
      </c>
      <c r="C43" s="14" t="s">
        <v>127</v>
      </c>
      <c r="Y43" s="43"/>
      <c r="Z43" s="43"/>
    </row>
    <row r="44" spans="2:26">
      <c r="B44" s="29" t="s">
        <v>46</v>
      </c>
      <c r="C44" s="14" t="s">
        <v>48</v>
      </c>
      <c r="Y44" s="43"/>
      <c r="Z44" s="43"/>
    </row>
    <row r="45" spans="2:26">
      <c r="B45" s="30" t="s">
        <v>46</v>
      </c>
      <c r="C45" s="14" t="s">
        <v>49</v>
      </c>
      <c r="Y45" s="43"/>
      <c r="Z45" s="43"/>
    </row>
    <row r="46" spans="2:26">
      <c r="Y46" s="43"/>
      <c r="Z46" s="43"/>
    </row>
    <row r="47" spans="2:26">
      <c r="Y47" s="43"/>
      <c r="Z47" s="43"/>
    </row>
    <row r="48" spans="2:26">
      <c r="B48" s="40"/>
      <c r="C48" s="80"/>
      <c r="D48" s="83"/>
      <c r="E48" s="40"/>
      <c r="G48" s="41"/>
      <c r="H48" s="41"/>
      <c r="Y48" s="43"/>
      <c r="Z48" s="43"/>
    </row>
    <row r="49" spans="2:26">
      <c r="B49" s="40"/>
      <c r="C49" s="80"/>
      <c r="D49" s="83"/>
      <c r="E49" s="40"/>
      <c r="G49" s="41"/>
      <c r="H49" s="41"/>
      <c r="Y49" s="43"/>
      <c r="Z49" s="43"/>
    </row>
    <row r="50" spans="2:26">
      <c r="B50" s="40"/>
      <c r="C50" s="80"/>
      <c r="D50" s="83"/>
      <c r="E50" s="40"/>
      <c r="G50" s="41"/>
      <c r="H50" s="41"/>
      <c r="Y50" s="43"/>
      <c r="Z50" s="43"/>
    </row>
    <row r="51" spans="2:26">
      <c r="B51" s="40"/>
      <c r="C51" s="80"/>
      <c r="D51" s="83"/>
      <c r="E51" s="40"/>
      <c r="G51" s="41"/>
      <c r="H51" s="41"/>
      <c r="Y51" s="43"/>
      <c r="Z51" s="43"/>
    </row>
    <row r="52" spans="2:26">
      <c r="B52" s="40"/>
      <c r="C52" s="80"/>
      <c r="D52" s="83"/>
      <c r="E52" s="40"/>
      <c r="G52" s="41"/>
      <c r="H52" s="41"/>
      <c r="Y52" s="43"/>
      <c r="Z52" s="43"/>
    </row>
    <row r="53" spans="2:26">
      <c r="B53" s="40"/>
      <c r="C53" s="80"/>
      <c r="D53" s="83"/>
      <c r="E53" s="40"/>
      <c r="G53" s="41"/>
      <c r="H53" s="41"/>
      <c r="Y53" s="43"/>
      <c r="Z53" s="43"/>
    </row>
    <row r="54" spans="2:26">
      <c r="B54" s="40"/>
      <c r="C54" s="80"/>
      <c r="D54" s="83"/>
      <c r="E54" s="40"/>
      <c r="G54" s="41"/>
      <c r="H54" s="41"/>
      <c r="Y54" s="43"/>
      <c r="Z54" s="43"/>
    </row>
    <row r="55" spans="2:26">
      <c r="B55" s="40"/>
      <c r="C55" s="80"/>
      <c r="D55" s="83"/>
      <c r="E55" s="40"/>
      <c r="G55" s="41"/>
      <c r="H55" s="41"/>
      <c r="Y55" s="43"/>
      <c r="Z55" s="43"/>
    </row>
    <row r="56" spans="2:26">
      <c r="B56" s="40"/>
      <c r="C56" s="80"/>
      <c r="D56" s="83"/>
      <c r="E56" s="40"/>
      <c r="G56" s="41"/>
      <c r="H56" s="41"/>
      <c r="Y56" s="43"/>
      <c r="Z56" s="43"/>
    </row>
    <row r="57" spans="2:26">
      <c r="B57" s="40"/>
      <c r="C57" s="80"/>
      <c r="D57" s="83"/>
      <c r="E57" s="40"/>
      <c r="G57" s="41"/>
      <c r="H57" s="41"/>
      <c r="Y57" s="43"/>
      <c r="Z57" s="43"/>
    </row>
    <row r="58" spans="2:26">
      <c r="B58" s="40"/>
      <c r="C58" s="80"/>
      <c r="D58" s="83"/>
      <c r="E58" s="40"/>
      <c r="G58" s="41"/>
      <c r="H58" s="41"/>
      <c r="Y58" s="43"/>
      <c r="Z58" s="43"/>
    </row>
    <row r="59" spans="2:26">
      <c r="B59" s="40"/>
      <c r="C59" s="80"/>
      <c r="D59" s="83"/>
      <c r="E59" s="40"/>
      <c r="G59" s="41"/>
      <c r="H59" s="41"/>
      <c r="Y59" s="43"/>
      <c r="Z59" s="43"/>
    </row>
    <row r="60" spans="2:26">
      <c r="B60" s="40"/>
      <c r="C60" s="80"/>
      <c r="D60" s="83"/>
      <c r="E60" s="40"/>
      <c r="G60" s="41"/>
      <c r="H60" s="41"/>
      <c r="Y60" s="43"/>
      <c r="Z60" s="43"/>
    </row>
    <row r="61" spans="2:26">
      <c r="B61" s="40"/>
      <c r="C61" s="80"/>
      <c r="D61" s="83"/>
      <c r="E61" s="40"/>
      <c r="G61" s="41"/>
      <c r="H61" s="41"/>
      <c r="Y61" s="43"/>
      <c r="Z61" s="43"/>
    </row>
    <row r="62" spans="2:26">
      <c r="B62" s="40"/>
      <c r="C62" s="80"/>
      <c r="D62" s="83"/>
      <c r="E62" s="40"/>
      <c r="G62" s="41"/>
      <c r="H62" s="41"/>
      <c r="Y62" s="43"/>
      <c r="Z62" s="43"/>
    </row>
    <row r="63" spans="2:26">
      <c r="B63" s="40"/>
      <c r="C63" s="80"/>
      <c r="D63" s="83"/>
      <c r="E63" s="40"/>
      <c r="G63" s="41"/>
      <c r="H63" s="41"/>
      <c r="Y63" s="43"/>
      <c r="Z63" s="43"/>
    </row>
    <row r="64" spans="2:26">
      <c r="B64" s="40"/>
      <c r="C64" s="80"/>
      <c r="D64" s="83"/>
      <c r="E64" s="40"/>
      <c r="G64" s="41"/>
      <c r="H64" s="41"/>
      <c r="Y64" s="43"/>
      <c r="Z64" s="43"/>
    </row>
    <row r="65" spans="2:26">
      <c r="B65" s="40"/>
      <c r="C65" s="80"/>
      <c r="D65" s="83"/>
      <c r="E65" s="40"/>
      <c r="G65" s="41"/>
      <c r="H65" s="41"/>
      <c r="Y65" s="43"/>
      <c r="Z65" s="43"/>
    </row>
    <row r="66" spans="2:26">
      <c r="B66" s="40"/>
      <c r="C66" s="80"/>
      <c r="D66" s="83"/>
      <c r="E66" s="40"/>
      <c r="G66" s="41"/>
      <c r="H66" s="41"/>
      <c r="Y66" s="43"/>
      <c r="Z66" s="43"/>
    </row>
    <row r="67" spans="2:26">
      <c r="B67" s="40"/>
      <c r="C67" s="80"/>
      <c r="D67" s="83"/>
      <c r="E67" s="40"/>
      <c r="G67" s="41"/>
      <c r="H67" s="41"/>
      <c r="Y67" s="43"/>
      <c r="Z67" s="43"/>
    </row>
    <row r="68" spans="2:26">
      <c r="B68" s="40"/>
      <c r="C68" s="80"/>
      <c r="D68" s="83"/>
      <c r="E68" s="40"/>
      <c r="G68" s="41"/>
      <c r="H68" s="41"/>
      <c r="Y68" s="43"/>
      <c r="Z68" s="43"/>
    </row>
    <row r="69" spans="2:26">
      <c r="B69" s="40"/>
      <c r="C69" s="80"/>
      <c r="D69" s="83"/>
      <c r="E69" s="40"/>
      <c r="G69" s="41"/>
      <c r="H69" s="41"/>
      <c r="Y69" s="43"/>
      <c r="Z69" s="43"/>
    </row>
    <row r="70" spans="2:26">
      <c r="B70" s="40"/>
      <c r="C70" s="80"/>
      <c r="D70" s="83"/>
      <c r="E70" s="40"/>
      <c r="G70" s="41"/>
      <c r="H70" s="41"/>
      <c r="Y70" s="43"/>
      <c r="Z70" s="43"/>
    </row>
    <row r="71" spans="2:26">
      <c r="B71" s="40"/>
      <c r="C71" s="80"/>
      <c r="D71" s="83"/>
      <c r="E71" s="40"/>
      <c r="G71" s="41"/>
      <c r="H71" s="41"/>
      <c r="Y71" s="43"/>
      <c r="Z71" s="43"/>
    </row>
    <row r="72" spans="2:26">
      <c r="B72" s="40"/>
      <c r="C72" s="80"/>
      <c r="D72" s="83"/>
      <c r="E72" s="40"/>
      <c r="G72" s="41"/>
      <c r="H72" s="41"/>
      <c r="Y72" s="43"/>
      <c r="Z72" s="43"/>
    </row>
    <row r="73" spans="2:26">
      <c r="B73" s="40"/>
      <c r="C73" s="80"/>
      <c r="D73" s="83"/>
      <c r="E73" s="40"/>
      <c r="G73" s="41"/>
      <c r="H73" s="41"/>
      <c r="Y73" s="43"/>
      <c r="Z73" s="43"/>
    </row>
    <row r="74" spans="2:26">
      <c r="B74" s="40"/>
      <c r="C74" s="80"/>
      <c r="D74" s="83"/>
      <c r="E74" s="40"/>
      <c r="G74" s="41"/>
      <c r="H74" s="41"/>
      <c r="Y74" s="43"/>
      <c r="Z74" s="43"/>
    </row>
    <row r="75" spans="2:26">
      <c r="B75" s="40"/>
      <c r="C75" s="80"/>
      <c r="D75" s="83"/>
      <c r="E75" s="40"/>
      <c r="G75" s="41"/>
      <c r="H75" s="41"/>
      <c r="Y75" s="43"/>
      <c r="Z75" s="43"/>
    </row>
    <row r="76" spans="2:26">
      <c r="B76" s="40"/>
      <c r="C76" s="80"/>
      <c r="D76" s="85"/>
      <c r="E76" s="40"/>
      <c r="G76" s="41"/>
      <c r="H76" s="41"/>
      <c r="Y76" s="43"/>
      <c r="Z76" s="43"/>
    </row>
    <row r="77" spans="2:26">
      <c r="B77" s="40"/>
      <c r="C77" s="80"/>
      <c r="D77" s="83"/>
      <c r="E77" s="40"/>
      <c r="G77" s="41"/>
      <c r="H77" s="41"/>
      <c r="Y77" s="43"/>
      <c r="Z77" s="43"/>
    </row>
    <row r="78" spans="2:26">
      <c r="B78" s="40"/>
      <c r="C78" s="80"/>
      <c r="D78" s="83"/>
      <c r="E78" s="40"/>
      <c r="G78" s="41"/>
      <c r="H78" s="41"/>
      <c r="Y78" s="43"/>
      <c r="Z78" s="43"/>
    </row>
    <row r="79" spans="2:26">
      <c r="B79" s="40"/>
      <c r="C79" s="80"/>
      <c r="D79" s="83"/>
      <c r="E79" s="40"/>
      <c r="G79" s="41"/>
      <c r="H79" s="41"/>
      <c r="Y79" s="43"/>
      <c r="Z79" s="43"/>
    </row>
    <row r="80" spans="2:26">
      <c r="B80" s="40"/>
      <c r="C80" s="80"/>
      <c r="D80" s="83"/>
      <c r="E80" s="40"/>
      <c r="G80" s="41"/>
      <c r="H80" s="41"/>
      <c r="Y80" s="43"/>
      <c r="Z80" s="43"/>
    </row>
    <row r="81" spans="2:26">
      <c r="B81" s="40"/>
      <c r="C81" s="80"/>
      <c r="D81" s="83"/>
      <c r="E81" s="40"/>
      <c r="G81" s="41"/>
      <c r="H81" s="41"/>
      <c r="Y81" s="43"/>
      <c r="Z81" s="43"/>
    </row>
    <row r="82" spans="2:26">
      <c r="B82" s="40"/>
      <c r="C82" s="80"/>
      <c r="D82" s="83"/>
      <c r="E82" s="40"/>
      <c r="G82" s="41"/>
      <c r="H82" s="41"/>
      <c r="Y82" s="43"/>
      <c r="Z82" s="43"/>
    </row>
    <row r="83" spans="2:26">
      <c r="B83" s="40"/>
      <c r="C83" s="80"/>
      <c r="D83" s="83"/>
      <c r="E83" s="40"/>
      <c r="G83" s="41"/>
      <c r="H83" s="41"/>
      <c r="Y83" s="43"/>
      <c r="Z83" s="43"/>
    </row>
    <row r="84" spans="2:26">
      <c r="B84" s="40"/>
      <c r="C84" s="40"/>
      <c r="D84" s="40"/>
      <c r="E84" s="40"/>
      <c r="G84" s="41"/>
      <c r="H84" s="41"/>
      <c r="Y84" s="43"/>
      <c r="Z84" s="43"/>
    </row>
    <row r="85" spans="2:26">
      <c r="B85" s="40"/>
      <c r="C85" s="40"/>
      <c r="D85" s="40"/>
      <c r="E85" s="40"/>
      <c r="G85" s="41"/>
      <c r="H85" s="41"/>
      <c r="Y85" s="43"/>
      <c r="Z85" s="43"/>
    </row>
    <row r="86" spans="2:26">
      <c r="B86" s="40"/>
      <c r="C86" s="40"/>
      <c r="D86" s="40"/>
      <c r="E86" s="40"/>
      <c r="G86" s="41"/>
      <c r="H86" s="41"/>
      <c r="Y86" s="43"/>
      <c r="Z86" s="43"/>
    </row>
    <row r="87" spans="2:26">
      <c r="B87" s="40"/>
      <c r="C87" s="40"/>
      <c r="D87" s="40"/>
      <c r="E87" s="40"/>
      <c r="G87" s="41"/>
      <c r="H87" s="41"/>
      <c r="Y87" s="43"/>
      <c r="Z87" s="43"/>
    </row>
    <row r="88" spans="2:26">
      <c r="Y88" s="43"/>
      <c r="Z88" s="43"/>
    </row>
    <row r="89" spans="2:26">
      <c r="Y89" s="43"/>
      <c r="Z89" s="43"/>
    </row>
    <row r="90" spans="2:26">
      <c r="Y90" s="43"/>
      <c r="Z90" s="43"/>
    </row>
    <row r="91" spans="2:26">
      <c r="Y91" s="43"/>
      <c r="Z91" s="43"/>
    </row>
    <row r="92" spans="2:26">
      <c r="Y92" s="43"/>
      <c r="Z92" s="43"/>
    </row>
    <row r="93" spans="2:26">
      <c r="Y93" s="43"/>
      <c r="Z93" s="43"/>
    </row>
    <row r="94" spans="2:26">
      <c r="Y94" s="43"/>
      <c r="Z94" s="43"/>
    </row>
    <row r="95" spans="2:26">
      <c r="Y95" s="43"/>
      <c r="Z95" s="43"/>
    </row>
    <row r="96" spans="2:26">
      <c r="Y96" s="43"/>
      <c r="Z96" s="43"/>
    </row>
    <row r="97" spans="25:26">
      <c r="Y97" s="43"/>
      <c r="Z97" s="43"/>
    </row>
    <row r="98" spans="25:26">
      <c r="Y98" s="43"/>
      <c r="Z98" s="43"/>
    </row>
    <row r="99" spans="25:26">
      <c r="Y99" s="43"/>
      <c r="Z99" s="43"/>
    </row>
    <row r="100" spans="25:26">
      <c r="Y100" s="43"/>
      <c r="Z100" s="43"/>
    </row>
    <row r="101" spans="25:26">
      <c r="Y101" s="43"/>
      <c r="Z101" s="43"/>
    </row>
    <row r="102" spans="25:26">
      <c r="Y102" s="43"/>
      <c r="Z102" s="43"/>
    </row>
    <row r="103" spans="25:26">
      <c r="Y103" s="43"/>
      <c r="Z103" s="43"/>
    </row>
    <row r="104" spans="25:26">
      <c r="Y104" s="43"/>
      <c r="Z104" s="43"/>
    </row>
    <row r="105" spans="25:26">
      <c r="Y105" s="43"/>
      <c r="Z105" s="43"/>
    </row>
    <row r="106" spans="25:26">
      <c r="Y106" s="43"/>
      <c r="Z106" s="43"/>
    </row>
    <row r="107" spans="25:26">
      <c r="Y107" s="43"/>
      <c r="Z107" s="43"/>
    </row>
    <row r="108" spans="25:26">
      <c r="Y108" s="43"/>
      <c r="Z108" s="43"/>
    </row>
    <row r="109" spans="25:26">
      <c r="Y109" s="43"/>
      <c r="Z109" s="43"/>
    </row>
    <row r="110" spans="25:26">
      <c r="Y110" s="43"/>
      <c r="Z110" s="43"/>
    </row>
    <row r="111" spans="25:26">
      <c r="Y111" s="43"/>
      <c r="Z111" s="43"/>
    </row>
    <row r="112" spans="25:26">
      <c r="Y112" s="43"/>
      <c r="Z112" s="43"/>
    </row>
    <row r="113" spans="25:26">
      <c r="Y113" s="43"/>
      <c r="Z113" s="43"/>
    </row>
    <row r="114" spans="25:26">
      <c r="Y114" s="43"/>
      <c r="Z114" s="43"/>
    </row>
    <row r="115" spans="25:26">
      <c r="Y115" s="43"/>
      <c r="Z115" s="43"/>
    </row>
    <row r="116" spans="25:26">
      <c r="Y116" s="43"/>
      <c r="Z116" s="43"/>
    </row>
    <row r="117" spans="25:26">
      <c r="Y117" s="43"/>
      <c r="Z117" s="43"/>
    </row>
    <row r="118" spans="25:26">
      <c r="Y118" s="43"/>
      <c r="Z118" s="43"/>
    </row>
    <row r="119" spans="25:26">
      <c r="Y119" s="43"/>
      <c r="Z119" s="43"/>
    </row>
    <row r="120" spans="25:26">
      <c r="Y120" s="43"/>
      <c r="Z120" s="43"/>
    </row>
    <row r="121" spans="25:26">
      <c r="Y121" s="43"/>
      <c r="Z121" s="43"/>
    </row>
    <row r="122" spans="25:26">
      <c r="Y122" s="43"/>
      <c r="Z122" s="43"/>
    </row>
    <row r="123" spans="25:26">
      <c r="Y123" s="43"/>
      <c r="Z123" s="43"/>
    </row>
    <row r="124" spans="25:26">
      <c r="Y124" s="43"/>
      <c r="Z124" s="43"/>
    </row>
    <row r="125" spans="25:26">
      <c r="Y125" s="43"/>
      <c r="Z125" s="43"/>
    </row>
    <row r="126" spans="25:26">
      <c r="Y126" s="43"/>
      <c r="Z126" s="43"/>
    </row>
    <row r="127" spans="25:26">
      <c r="Y127" s="43"/>
      <c r="Z127" s="43"/>
    </row>
    <row r="128" spans="25:26">
      <c r="Y128" s="43"/>
      <c r="Z128" s="43"/>
    </row>
    <row r="129" spans="25:26">
      <c r="Y129" s="43"/>
      <c r="Z129" s="43"/>
    </row>
    <row r="130" spans="25:26">
      <c r="Y130" s="43"/>
      <c r="Z130" s="43"/>
    </row>
    <row r="131" spans="25:26">
      <c r="Y131" s="43"/>
      <c r="Z131" s="43"/>
    </row>
    <row r="132" spans="25:26">
      <c r="Y132" s="43"/>
      <c r="Z132" s="43"/>
    </row>
    <row r="133" spans="25:26">
      <c r="Y133" s="43"/>
      <c r="Z133" s="43"/>
    </row>
    <row r="134" spans="25:26">
      <c r="Y134" s="43"/>
      <c r="Z134" s="43"/>
    </row>
    <row r="135" spans="25:26">
      <c r="Y135" s="43"/>
      <c r="Z135" s="43"/>
    </row>
    <row r="136" spans="25:26">
      <c r="Y136" s="43"/>
      <c r="Z136" s="43"/>
    </row>
    <row r="137" spans="25:26">
      <c r="Y137" s="43"/>
      <c r="Z137" s="43"/>
    </row>
    <row r="138" spans="25:26">
      <c r="Y138" s="43"/>
      <c r="Z138" s="43"/>
    </row>
    <row r="139" spans="25:26">
      <c r="Y139" s="43"/>
      <c r="Z139" s="43"/>
    </row>
    <row r="140" spans="25:26">
      <c r="Y140" s="43"/>
      <c r="Z140" s="43"/>
    </row>
    <row r="141" spans="25:26">
      <c r="Y141" s="43"/>
      <c r="Z141" s="43"/>
    </row>
    <row r="142" spans="25:26">
      <c r="Y142" s="43"/>
      <c r="Z142" s="43"/>
    </row>
    <row r="143" spans="25:26">
      <c r="Y143" s="43"/>
      <c r="Z143" s="43"/>
    </row>
    <row r="144" spans="25:26">
      <c r="Y144" s="43"/>
      <c r="Z144" s="43"/>
    </row>
    <row r="145" spans="25:26">
      <c r="Y145" s="43"/>
      <c r="Z145" s="43"/>
    </row>
    <row r="146" spans="25:26">
      <c r="Y146" s="43"/>
      <c r="Z146" s="43"/>
    </row>
    <row r="147" spans="25:26">
      <c r="Y147" s="43"/>
      <c r="Z147" s="43"/>
    </row>
    <row r="148" spans="25:26">
      <c r="Y148" s="43"/>
      <c r="Z148" s="43"/>
    </row>
    <row r="149" spans="25:26">
      <c r="Y149" s="43"/>
      <c r="Z149" s="43"/>
    </row>
    <row r="150" spans="25:26">
      <c r="Y150" s="43"/>
      <c r="Z150" s="43"/>
    </row>
    <row r="151" spans="25:26">
      <c r="Y151" s="43"/>
      <c r="Z151" s="43"/>
    </row>
    <row r="152" spans="25:26">
      <c r="Y152" s="43"/>
      <c r="Z152" s="43"/>
    </row>
    <row r="153" spans="25:26">
      <c r="Y153" s="43"/>
      <c r="Z153" s="43"/>
    </row>
    <row r="154" spans="25:26">
      <c r="Y154" s="43"/>
      <c r="Z154" s="43"/>
    </row>
    <row r="155" spans="25:26">
      <c r="Y155" s="43"/>
      <c r="Z155" s="43"/>
    </row>
    <row r="156" spans="25:26">
      <c r="Y156" s="43"/>
      <c r="Z156" s="43"/>
    </row>
    <row r="157" spans="25:26">
      <c r="Y157" s="43"/>
      <c r="Z157" s="43"/>
    </row>
    <row r="158" spans="25:26">
      <c r="Y158" s="43"/>
      <c r="Z158" s="43"/>
    </row>
    <row r="159" spans="25:26">
      <c r="Y159" s="43"/>
      <c r="Z159" s="43"/>
    </row>
    <row r="160" spans="25:26">
      <c r="Y160" s="43"/>
      <c r="Z160" s="43"/>
    </row>
    <row r="161" spans="25:26">
      <c r="Y161" s="43"/>
      <c r="Z161" s="43"/>
    </row>
    <row r="162" spans="25:26">
      <c r="Y162" s="43"/>
      <c r="Z162" s="43"/>
    </row>
    <row r="163" spans="25:26">
      <c r="Y163" s="43"/>
      <c r="Z163" s="43"/>
    </row>
    <row r="164" spans="25:26">
      <c r="Y164" s="43"/>
      <c r="Z164" s="43"/>
    </row>
    <row r="165" spans="25:26">
      <c r="Y165" s="43"/>
      <c r="Z165" s="43"/>
    </row>
    <row r="166" spans="25:26">
      <c r="Y166" s="43"/>
      <c r="Z166" s="43"/>
    </row>
    <row r="167" spans="25:26">
      <c r="Y167" s="43"/>
      <c r="Z167" s="43"/>
    </row>
    <row r="168" spans="25:26">
      <c r="Y168" s="43"/>
      <c r="Z168" s="43"/>
    </row>
    <row r="169" spans="25:26">
      <c r="Y169" s="43"/>
      <c r="Z169" s="43"/>
    </row>
  </sheetData>
  <sortState xmlns:xlrd2="http://schemas.microsoft.com/office/spreadsheetml/2017/richdata2" ref="C11:K18">
    <sortCondition descending="1" ref="E11:E18"/>
  </sortState>
  <mergeCells count="17"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F8:G8"/>
    <mergeCell ref="F9:G9"/>
    <mergeCell ref="H9:I9"/>
    <mergeCell ref="J9:K9"/>
    <mergeCell ref="G3:H3"/>
    <mergeCell ref="J8:K8"/>
    <mergeCell ref="H8:I8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A139"/>
  <sheetViews>
    <sheetView topLeftCell="A10" workbookViewId="0">
      <selection activeCell="G33" sqref="G3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1" width="8.88671875" style="15"/>
    <col min="12" max="12" width="10.6640625" style="15" customWidth="1"/>
    <col min="13" max="13" width="10.33203125" style="14" customWidth="1"/>
    <col min="14" max="19" width="8.88671875" style="14"/>
    <col min="20" max="20" width="10.6640625" style="14" customWidth="1"/>
    <col min="21" max="21" width="8.88671875" style="14"/>
    <col min="22" max="23" width="16.5546875" style="14" customWidth="1"/>
    <col min="24" max="25" width="8.88671875" style="14"/>
    <col min="26" max="26" width="44" style="14" customWidth="1"/>
    <col min="27" max="16384" width="8.88671875" style="14"/>
  </cols>
  <sheetData>
    <row r="3" spans="2:27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2:27">
      <c r="B4" s="17" t="s">
        <v>679</v>
      </c>
      <c r="C4" s="16"/>
      <c r="D4" s="16"/>
      <c r="E4" s="16"/>
      <c r="F4" s="18"/>
    </row>
    <row r="6" spans="2:27">
      <c r="C6" s="133"/>
      <c r="D6" s="133"/>
      <c r="E6" s="18"/>
      <c r="F6" s="18"/>
    </row>
    <row r="7" spans="2:27">
      <c r="B7" s="19" t="s">
        <v>155</v>
      </c>
      <c r="C7" s="20"/>
    </row>
    <row r="8" spans="2:27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N8" s="15"/>
      <c r="O8" s="15"/>
      <c r="P8" s="15"/>
      <c r="Q8" s="15"/>
      <c r="R8" s="15"/>
      <c r="S8" s="15"/>
    </row>
    <row r="9" spans="2:27" ht="15" customHeight="1">
      <c r="B9" s="129" t="s">
        <v>1</v>
      </c>
      <c r="C9" s="130" t="s">
        <v>2</v>
      </c>
      <c r="D9" s="130" t="s">
        <v>3</v>
      </c>
      <c r="E9" s="134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31" t="s">
        <v>10</v>
      </c>
      <c r="S9" s="132"/>
      <c r="T9" s="117"/>
      <c r="U9" s="118"/>
      <c r="V9" s="117"/>
      <c r="W9" s="118"/>
      <c r="Z9" s="43"/>
      <c r="AA9" s="43"/>
    </row>
    <row r="10" spans="2:27">
      <c r="B10" s="129"/>
      <c r="C10" s="130"/>
      <c r="D10" s="130"/>
      <c r="E10" s="135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Z10" s="43"/>
      <c r="AA10" s="43"/>
    </row>
    <row r="11" spans="2:27">
      <c r="B11" s="44">
        <v>1</v>
      </c>
      <c r="C11" s="86" t="s">
        <v>66</v>
      </c>
      <c r="D11" s="34" t="s">
        <v>67</v>
      </c>
      <c r="E11" s="23">
        <f t="shared" ref="E11:E33" si="0">SUM(G11,I11,K11,Q11)</f>
        <v>225</v>
      </c>
      <c r="F11" s="23">
        <v>2</v>
      </c>
      <c r="G11" s="33">
        <f t="shared" ref="G11:G33" si="1">IFERROR(VLOOKUP(F11,points,3,FALSE),"")</f>
        <v>180</v>
      </c>
      <c r="H11" s="34">
        <v>9</v>
      </c>
      <c r="I11" s="33">
        <f t="shared" ref="I11:I18" si="2">IFERROR(VLOOKUP(H11,points,2,FALSE),"")</f>
        <v>22.5</v>
      </c>
      <c r="J11" s="23">
        <v>9</v>
      </c>
      <c r="K11" s="33">
        <f>IFERROR(VLOOKUP(J11,points,2,FALSE),"")</f>
        <v>22.5</v>
      </c>
      <c r="L11" s="34"/>
      <c r="M11" s="33"/>
      <c r="N11" s="34"/>
      <c r="O11" s="34"/>
      <c r="P11" s="34"/>
      <c r="Q11" s="34"/>
      <c r="R11" s="37"/>
      <c r="S11" s="37"/>
      <c r="T11" s="34"/>
      <c r="U11" s="37"/>
      <c r="V11" s="34"/>
      <c r="W11" s="37"/>
      <c r="Z11" s="43"/>
      <c r="AA11" s="43"/>
    </row>
    <row r="12" spans="2:27">
      <c r="B12" s="44">
        <v>2</v>
      </c>
      <c r="C12" s="86" t="s">
        <v>77</v>
      </c>
      <c r="D12" s="34" t="s">
        <v>78</v>
      </c>
      <c r="E12" s="23">
        <f t="shared" si="0"/>
        <v>184.5</v>
      </c>
      <c r="F12" s="23">
        <v>3</v>
      </c>
      <c r="G12" s="33">
        <f t="shared" si="1"/>
        <v>135</v>
      </c>
      <c r="H12" s="34">
        <v>7</v>
      </c>
      <c r="I12" s="33">
        <f t="shared" si="2"/>
        <v>32.25</v>
      </c>
      <c r="J12" s="23">
        <v>13</v>
      </c>
      <c r="K12" s="33">
        <f>IFERROR(VLOOKUP(J12,points,2,FALSE),"")</f>
        <v>17.25</v>
      </c>
      <c r="L12" s="34"/>
      <c r="M12" s="38"/>
      <c r="N12" s="34"/>
      <c r="O12" s="34"/>
      <c r="P12" s="34"/>
      <c r="Q12" s="37"/>
      <c r="R12" s="34"/>
      <c r="S12" s="34"/>
      <c r="T12" s="34"/>
      <c r="U12" s="37"/>
      <c r="V12" s="34"/>
      <c r="W12" s="37"/>
      <c r="Z12" s="43"/>
      <c r="AA12" s="43"/>
    </row>
    <row r="13" spans="2:27">
      <c r="B13" s="44">
        <v>3</v>
      </c>
      <c r="C13" s="86" t="s">
        <v>68</v>
      </c>
      <c r="D13" s="24" t="s">
        <v>69</v>
      </c>
      <c r="E13" s="23">
        <f t="shared" si="0"/>
        <v>117</v>
      </c>
      <c r="F13" s="23">
        <v>4</v>
      </c>
      <c r="G13" s="33">
        <f t="shared" si="1"/>
        <v>100.5</v>
      </c>
      <c r="H13" s="34">
        <v>14</v>
      </c>
      <c r="I13" s="33">
        <f t="shared" si="2"/>
        <v>16.5</v>
      </c>
      <c r="J13" s="23"/>
      <c r="K13" s="33"/>
      <c r="L13" s="34"/>
      <c r="M13" s="38"/>
      <c r="N13" s="34"/>
      <c r="O13" s="34"/>
      <c r="P13" s="34"/>
      <c r="Q13" s="37"/>
      <c r="R13" s="34"/>
      <c r="S13" s="34"/>
      <c r="T13" s="34"/>
      <c r="U13" s="37"/>
      <c r="V13" s="34"/>
      <c r="W13" s="37"/>
      <c r="Z13" s="43"/>
      <c r="AA13" s="43"/>
    </row>
    <row r="14" spans="2:27">
      <c r="B14" s="44">
        <v>4</v>
      </c>
      <c r="C14" s="86" t="s">
        <v>53</v>
      </c>
      <c r="D14" s="24" t="s">
        <v>187</v>
      </c>
      <c r="E14" s="23">
        <f t="shared" si="0"/>
        <v>102</v>
      </c>
      <c r="F14" s="23">
        <v>6</v>
      </c>
      <c r="G14" s="33">
        <f t="shared" si="1"/>
        <v>72</v>
      </c>
      <c r="H14" s="34">
        <v>15</v>
      </c>
      <c r="I14" s="33">
        <f t="shared" si="2"/>
        <v>15.75</v>
      </c>
      <c r="J14" s="23">
        <v>16</v>
      </c>
      <c r="K14" s="33">
        <f>IFERROR(VLOOKUP(J14,points,2,FALSE),"")</f>
        <v>14.25</v>
      </c>
      <c r="L14" s="34"/>
      <c r="M14" s="38"/>
      <c r="N14" s="34"/>
      <c r="O14" s="34"/>
      <c r="P14" s="34"/>
      <c r="Q14" s="37"/>
      <c r="R14" s="34"/>
      <c r="S14" s="34"/>
      <c r="T14" s="34"/>
      <c r="U14" s="37"/>
      <c r="V14" s="34"/>
      <c r="W14" s="37"/>
      <c r="Z14" s="43"/>
      <c r="AA14" s="43"/>
    </row>
    <row r="15" spans="2:27">
      <c r="B15" s="44">
        <v>5</v>
      </c>
      <c r="C15" s="86" t="s">
        <v>93</v>
      </c>
      <c r="D15" s="74">
        <v>40258</v>
      </c>
      <c r="E15" s="23">
        <f t="shared" si="0"/>
        <v>83.75</v>
      </c>
      <c r="F15" s="23">
        <v>7</v>
      </c>
      <c r="G15" s="33">
        <f t="shared" si="1"/>
        <v>64.5</v>
      </c>
      <c r="H15" s="34">
        <v>21</v>
      </c>
      <c r="I15" s="33">
        <f t="shared" si="2"/>
        <v>8.75</v>
      </c>
      <c r="J15" s="23">
        <v>18</v>
      </c>
      <c r="K15" s="33">
        <f>IFERROR(VLOOKUP(J15,points,2,FALSE),"")</f>
        <v>10.5</v>
      </c>
      <c r="L15" s="34"/>
      <c r="M15" s="38"/>
      <c r="N15" s="34"/>
      <c r="O15" s="34"/>
      <c r="P15" s="34"/>
      <c r="Q15" s="37"/>
      <c r="R15" s="34"/>
      <c r="S15" s="34"/>
      <c r="T15" s="34"/>
      <c r="U15" s="37"/>
      <c r="V15" s="34"/>
      <c r="W15" s="37"/>
      <c r="Z15" s="43"/>
      <c r="AA15" s="43"/>
    </row>
    <row r="16" spans="2:27">
      <c r="B16" s="44">
        <v>6</v>
      </c>
      <c r="C16" s="86" t="s">
        <v>80</v>
      </c>
      <c r="D16" s="34" t="s">
        <v>81</v>
      </c>
      <c r="E16" s="23">
        <f t="shared" si="0"/>
        <v>71.5</v>
      </c>
      <c r="F16" s="23">
        <v>8</v>
      </c>
      <c r="G16" s="33">
        <f t="shared" si="1"/>
        <v>54</v>
      </c>
      <c r="H16" s="34">
        <v>21</v>
      </c>
      <c r="I16" s="33">
        <f t="shared" si="2"/>
        <v>8.75</v>
      </c>
      <c r="J16" s="23">
        <v>21</v>
      </c>
      <c r="K16" s="33">
        <f>IFERROR(VLOOKUP(J16,points,2,FALSE),"")</f>
        <v>8.75</v>
      </c>
      <c r="L16" s="34"/>
      <c r="M16" s="38"/>
      <c r="N16" s="34"/>
      <c r="O16" s="34"/>
      <c r="P16" s="34"/>
      <c r="Q16" s="37"/>
      <c r="R16" s="34"/>
      <c r="S16" s="34"/>
      <c r="T16" s="34"/>
      <c r="U16" s="37"/>
      <c r="V16" s="34"/>
      <c r="W16" s="37"/>
      <c r="Z16" s="43"/>
      <c r="AA16" s="43"/>
    </row>
    <row r="17" spans="1:27">
      <c r="A17" s="25"/>
      <c r="B17" s="44">
        <v>7</v>
      </c>
      <c r="C17" s="86" t="s">
        <v>84</v>
      </c>
      <c r="D17" s="34" t="s">
        <v>85</v>
      </c>
      <c r="E17" s="23">
        <f t="shared" si="0"/>
        <v>59</v>
      </c>
      <c r="F17" s="23">
        <v>10</v>
      </c>
      <c r="G17" s="33">
        <f t="shared" si="1"/>
        <v>39</v>
      </c>
      <c r="H17" s="34">
        <v>21</v>
      </c>
      <c r="I17" s="33">
        <f t="shared" si="2"/>
        <v>8.75</v>
      </c>
      <c r="J17" s="23">
        <v>17</v>
      </c>
      <c r="K17" s="33">
        <f>IFERROR(VLOOKUP(J17,points,2,FALSE),"")</f>
        <v>11.25</v>
      </c>
      <c r="L17" s="34"/>
      <c r="M17" s="38"/>
      <c r="N17" s="34"/>
      <c r="O17" s="34"/>
      <c r="P17" s="34"/>
      <c r="Q17" s="37"/>
      <c r="R17" s="34"/>
      <c r="S17" s="34"/>
      <c r="T17" s="34"/>
      <c r="U17" s="37"/>
      <c r="V17" s="34"/>
      <c r="W17" s="37"/>
      <c r="Z17" s="43"/>
      <c r="AA17" s="43"/>
    </row>
    <row r="18" spans="1:27">
      <c r="B18" s="44">
        <v>8</v>
      </c>
      <c r="C18" s="98" t="s">
        <v>73</v>
      </c>
      <c r="D18" s="69" t="s">
        <v>74</v>
      </c>
      <c r="E18" s="78">
        <f t="shared" si="0"/>
        <v>54.75</v>
      </c>
      <c r="F18" s="78">
        <v>9</v>
      </c>
      <c r="G18" s="33">
        <f t="shared" si="1"/>
        <v>45</v>
      </c>
      <c r="H18" s="69">
        <v>19</v>
      </c>
      <c r="I18" s="33">
        <f t="shared" si="2"/>
        <v>9.75</v>
      </c>
      <c r="J18" s="78"/>
      <c r="K18" s="68"/>
      <c r="L18" s="34"/>
      <c r="M18" s="33"/>
      <c r="N18" s="34"/>
      <c r="O18" s="34"/>
      <c r="P18" s="34"/>
      <c r="Q18" s="34"/>
      <c r="R18" s="34"/>
      <c r="S18" s="34"/>
      <c r="T18" s="34"/>
      <c r="U18" s="37"/>
      <c r="V18" s="34"/>
      <c r="W18" s="37"/>
      <c r="Z18" s="43"/>
      <c r="AA18" s="43"/>
    </row>
    <row r="19" spans="1:27">
      <c r="B19" s="44">
        <v>9</v>
      </c>
      <c r="C19" s="86" t="s">
        <v>45</v>
      </c>
      <c r="D19" s="34" t="s">
        <v>79</v>
      </c>
      <c r="E19" s="23">
        <f t="shared" si="0"/>
        <v>37.5</v>
      </c>
      <c r="F19" s="23">
        <v>11</v>
      </c>
      <c r="G19" s="33">
        <f t="shared" si="1"/>
        <v>37.5</v>
      </c>
      <c r="H19" s="34"/>
      <c r="I19" s="33"/>
      <c r="J19" s="23"/>
      <c r="K19" s="33"/>
      <c r="L19" s="34"/>
      <c r="M19" s="33"/>
      <c r="N19" s="34"/>
      <c r="O19" s="34"/>
      <c r="P19" s="34"/>
      <c r="Q19" s="34"/>
      <c r="R19" s="34"/>
      <c r="S19" s="34"/>
      <c r="T19" s="34"/>
      <c r="U19" s="37"/>
      <c r="V19" s="34"/>
      <c r="W19" s="37"/>
      <c r="Z19" s="43"/>
      <c r="AA19" s="43"/>
    </row>
    <row r="20" spans="1:27">
      <c r="B20" s="44">
        <v>10</v>
      </c>
      <c r="C20" s="53" t="s">
        <v>104</v>
      </c>
      <c r="D20" s="54" t="s">
        <v>105</v>
      </c>
      <c r="E20" s="23">
        <f t="shared" si="0"/>
        <v>36</v>
      </c>
      <c r="F20" s="23">
        <v>12</v>
      </c>
      <c r="G20" s="33">
        <f t="shared" si="1"/>
        <v>36</v>
      </c>
      <c r="H20" s="34"/>
      <c r="I20" s="33"/>
      <c r="J20" s="23"/>
      <c r="K20" s="33"/>
      <c r="L20" s="34"/>
      <c r="M20" s="38"/>
      <c r="N20" s="34"/>
      <c r="O20" s="34"/>
      <c r="P20" s="34"/>
      <c r="Q20" s="37"/>
      <c r="R20" s="34"/>
      <c r="S20" s="34"/>
      <c r="T20" s="34"/>
      <c r="U20" s="37"/>
      <c r="V20" s="34"/>
      <c r="W20" s="37"/>
      <c r="Z20" s="43"/>
      <c r="AA20" s="43"/>
    </row>
    <row r="21" spans="1:27">
      <c r="B21" s="44">
        <v>11</v>
      </c>
      <c r="C21" s="86" t="s">
        <v>56</v>
      </c>
      <c r="D21" s="34" t="s">
        <v>169</v>
      </c>
      <c r="E21" s="23">
        <f t="shared" si="0"/>
        <v>34.5</v>
      </c>
      <c r="F21" s="23">
        <v>13</v>
      </c>
      <c r="G21" s="33">
        <f t="shared" si="1"/>
        <v>34.5</v>
      </c>
      <c r="H21" s="34"/>
      <c r="I21" s="33"/>
      <c r="J21" s="23"/>
      <c r="K21" s="33"/>
      <c r="L21" s="34"/>
      <c r="M21" s="38"/>
      <c r="N21" s="34"/>
      <c r="O21" s="34"/>
      <c r="P21" s="34"/>
      <c r="Q21" s="37"/>
      <c r="R21" s="34"/>
      <c r="S21" s="34"/>
      <c r="T21" s="34"/>
      <c r="U21" s="37"/>
      <c r="V21" s="34"/>
      <c r="W21" s="37"/>
      <c r="Z21" s="43"/>
      <c r="AA21" s="43"/>
    </row>
    <row r="22" spans="1:27">
      <c r="B22" s="44">
        <v>12</v>
      </c>
      <c r="C22" s="86" t="s">
        <v>195</v>
      </c>
      <c r="D22" s="24" t="s">
        <v>196</v>
      </c>
      <c r="E22" s="23">
        <f t="shared" si="0"/>
        <v>33</v>
      </c>
      <c r="F22" s="23">
        <v>14</v>
      </c>
      <c r="G22" s="33">
        <f t="shared" si="1"/>
        <v>33</v>
      </c>
      <c r="H22" s="34"/>
      <c r="I22" s="33"/>
      <c r="J22" s="23"/>
      <c r="K22" s="33"/>
      <c r="L22" s="34"/>
      <c r="M22" s="38"/>
      <c r="N22" s="34"/>
      <c r="O22" s="34"/>
      <c r="P22" s="34"/>
      <c r="Q22" s="37"/>
      <c r="R22" s="34"/>
      <c r="S22" s="34"/>
      <c r="T22" s="34"/>
      <c r="U22" s="37"/>
      <c r="V22" s="34"/>
      <c r="W22" s="37"/>
      <c r="Z22" s="43"/>
      <c r="AA22" s="43"/>
    </row>
    <row r="23" spans="1:27">
      <c r="B23" s="44">
        <v>13</v>
      </c>
      <c r="C23" s="108" t="s">
        <v>91</v>
      </c>
      <c r="D23" s="24" t="s">
        <v>92</v>
      </c>
      <c r="E23" s="23">
        <f t="shared" si="0"/>
        <v>31.5</v>
      </c>
      <c r="F23" s="23">
        <v>15</v>
      </c>
      <c r="G23" s="33">
        <f t="shared" si="1"/>
        <v>31.5</v>
      </c>
      <c r="H23" s="34"/>
      <c r="I23" s="33"/>
      <c r="J23" s="23"/>
      <c r="K23" s="33"/>
      <c r="L23" s="34"/>
      <c r="M23" s="38"/>
      <c r="N23" s="34"/>
      <c r="O23" s="34"/>
      <c r="P23" s="34"/>
      <c r="Q23" s="37"/>
      <c r="R23" s="34"/>
      <c r="S23" s="34"/>
      <c r="T23" s="34"/>
      <c r="U23" s="37"/>
      <c r="V23" s="34"/>
      <c r="W23" s="37"/>
      <c r="Z23" s="43"/>
      <c r="AA23" s="43"/>
    </row>
    <row r="24" spans="1:27">
      <c r="B24" s="44">
        <v>14</v>
      </c>
      <c r="C24" s="53" t="s">
        <v>232</v>
      </c>
      <c r="D24" s="54" t="s">
        <v>233</v>
      </c>
      <c r="E24" s="23">
        <f t="shared" si="0"/>
        <v>28.5</v>
      </c>
      <c r="F24" s="23">
        <v>16</v>
      </c>
      <c r="G24" s="33">
        <f t="shared" si="1"/>
        <v>28.5</v>
      </c>
      <c r="H24" s="34"/>
      <c r="I24" s="33"/>
      <c r="J24" s="23"/>
      <c r="K24" s="33"/>
      <c r="L24" s="34"/>
      <c r="M24" s="38"/>
      <c r="N24" s="34"/>
      <c r="O24" s="34"/>
      <c r="P24" s="34"/>
      <c r="Q24" s="37"/>
      <c r="R24" s="34"/>
      <c r="S24" s="34"/>
      <c r="T24" s="34"/>
      <c r="U24" s="37"/>
      <c r="V24" s="34"/>
      <c r="W24" s="37"/>
      <c r="Z24" s="43"/>
      <c r="AA24" s="43"/>
    </row>
    <row r="25" spans="1:27">
      <c r="B25" s="44">
        <v>15</v>
      </c>
      <c r="C25" s="86" t="s">
        <v>52</v>
      </c>
      <c r="D25" s="34" t="s">
        <v>172</v>
      </c>
      <c r="E25" s="23">
        <f t="shared" si="0"/>
        <v>22.5</v>
      </c>
      <c r="F25" s="23">
        <v>17</v>
      </c>
      <c r="G25" s="33">
        <f t="shared" si="1"/>
        <v>22.5</v>
      </c>
      <c r="H25" s="34"/>
      <c r="I25" s="33"/>
      <c r="J25" s="23"/>
      <c r="K25" s="33"/>
      <c r="L25" s="34"/>
      <c r="M25" s="38"/>
      <c r="N25" s="34"/>
      <c r="O25" s="34"/>
      <c r="P25" s="34"/>
      <c r="Q25" s="37"/>
      <c r="R25" s="34"/>
      <c r="S25" s="34"/>
      <c r="T25" s="34"/>
      <c r="U25" s="37"/>
      <c r="V25" s="34"/>
      <c r="W25" s="37"/>
      <c r="Z25" s="43"/>
      <c r="AA25" s="43"/>
    </row>
    <row r="26" spans="1:27">
      <c r="B26" s="44">
        <v>16</v>
      </c>
      <c r="C26" s="86" t="s">
        <v>176</v>
      </c>
      <c r="D26" s="34" t="s">
        <v>177</v>
      </c>
      <c r="E26" s="23">
        <f t="shared" si="0"/>
        <v>21</v>
      </c>
      <c r="F26" s="23">
        <v>18</v>
      </c>
      <c r="G26" s="33">
        <f t="shared" si="1"/>
        <v>21</v>
      </c>
      <c r="H26" s="34"/>
      <c r="I26" s="33"/>
      <c r="J26" s="23"/>
      <c r="K26" s="33"/>
      <c r="L26" s="34"/>
      <c r="M26" s="38"/>
      <c r="N26" s="34"/>
      <c r="O26" s="34"/>
      <c r="P26" s="34"/>
      <c r="Q26" s="37"/>
      <c r="R26" s="34"/>
      <c r="S26" s="34"/>
      <c r="T26" s="34"/>
      <c r="U26" s="37"/>
      <c r="V26" s="34"/>
      <c r="W26" s="37"/>
      <c r="Z26" s="43"/>
      <c r="AA26" s="43"/>
    </row>
    <row r="27" spans="1:27">
      <c r="B27" s="44">
        <v>17</v>
      </c>
      <c r="C27" s="112" t="s">
        <v>58</v>
      </c>
      <c r="D27" s="34" t="s">
        <v>86</v>
      </c>
      <c r="E27" s="23">
        <f t="shared" si="0"/>
        <v>19.5</v>
      </c>
      <c r="F27" s="110">
        <v>19</v>
      </c>
      <c r="G27" s="33">
        <f t="shared" si="1"/>
        <v>19.5</v>
      </c>
      <c r="H27" s="34"/>
      <c r="I27" s="33"/>
      <c r="J27" s="23"/>
      <c r="K27" s="33"/>
      <c r="L27" s="34"/>
      <c r="M27" s="38"/>
      <c r="N27" s="34"/>
      <c r="O27" s="34"/>
      <c r="P27" s="34"/>
      <c r="Q27" s="37"/>
      <c r="R27" s="34"/>
      <c r="S27" s="34"/>
      <c r="T27" s="34"/>
      <c r="U27" s="37"/>
      <c r="V27" s="34"/>
      <c r="W27" s="37"/>
      <c r="Z27" s="43"/>
      <c r="AA27" s="43"/>
    </row>
    <row r="28" spans="1:27">
      <c r="B28" s="44">
        <v>18</v>
      </c>
      <c r="C28" s="86" t="s">
        <v>60</v>
      </c>
      <c r="D28" s="34" t="s">
        <v>90</v>
      </c>
      <c r="E28" s="23">
        <f t="shared" si="0"/>
        <v>18</v>
      </c>
      <c r="F28" s="110">
        <v>20</v>
      </c>
      <c r="G28" s="33">
        <f t="shared" si="1"/>
        <v>18</v>
      </c>
      <c r="H28" s="34"/>
      <c r="I28" s="33"/>
      <c r="J28" s="23"/>
      <c r="K28" s="33"/>
      <c r="L28" s="34"/>
      <c r="M28" s="38"/>
      <c r="N28" s="34"/>
      <c r="O28" s="34"/>
      <c r="P28" s="34"/>
      <c r="Q28" s="37"/>
      <c r="R28" s="34"/>
      <c r="S28" s="34"/>
      <c r="T28" s="34"/>
      <c r="U28" s="37"/>
      <c r="V28" s="34"/>
      <c r="W28" s="37"/>
      <c r="Z28" s="43"/>
      <c r="AA28" s="43"/>
    </row>
    <row r="29" spans="1:27">
      <c r="B29" s="44">
        <v>19</v>
      </c>
      <c r="C29" s="86" t="s">
        <v>59</v>
      </c>
      <c r="D29" s="34" t="s">
        <v>87</v>
      </c>
      <c r="E29" s="23">
        <f t="shared" si="0"/>
        <v>17.5</v>
      </c>
      <c r="F29" s="23">
        <v>21</v>
      </c>
      <c r="G29" s="33">
        <f t="shared" si="1"/>
        <v>17.5</v>
      </c>
      <c r="H29" s="34"/>
      <c r="I29" s="33"/>
      <c r="J29" s="23"/>
      <c r="K29" s="33"/>
      <c r="L29" s="34"/>
      <c r="M29" s="38"/>
      <c r="N29" s="34"/>
      <c r="O29" s="34"/>
      <c r="P29" s="34"/>
      <c r="Q29" s="37"/>
      <c r="R29" s="34"/>
      <c r="S29" s="34"/>
      <c r="T29" s="34"/>
      <c r="U29" s="37"/>
      <c r="V29" s="34"/>
      <c r="W29" s="37"/>
      <c r="Z29" s="43"/>
      <c r="AA29" s="43"/>
    </row>
    <row r="30" spans="1:27">
      <c r="B30" s="44">
        <v>20</v>
      </c>
      <c r="C30" s="53" t="s">
        <v>108</v>
      </c>
      <c r="D30" s="54" t="s">
        <v>109</v>
      </c>
      <c r="E30" s="23">
        <f t="shared" si="0"/>
        <v>17</v>
      </c>
      <c r="F30" s="23">
        <v>22</v>
      </c>
      <c r="G30" s="33">
        <f t="shared" si="1"/>
        <v>17</v>
      </c>
      <c r="H30" s="34"/>
      <c r="I30" s="33"/>
      <c r="J30" s="23"/>
      <c r="K30" s="33"/>
      <c r="L30" s="34"/>
      <c r="M30" s="38"/>
      <c r="N30" s="34"/>
      <c r="O30" s="34"/>
      <c r="P30" s="34"/>
      <c r="Q30" s="37"/>
      <c r="R30" s="34"/>
      <c r="S30" s="34"/>
      <c r="T30" s="34"/>
      <c r="U30" s="37"/>
      <c r="V30" s="34"/>
      <c r="W30" s="37"/>
      <c r="Z30" s="43"/>
      <c r="AA30" s="43"/>
    </row>
    <row r="31" spans="1:27">
      <c r="B31" s="44">
        <v>21</v>
      </c>
      <c r="C31" s="86" t="s">
        <v>96</v>
      </c>
      <c r="D31" s="52">
        <v>40538</v>
      </c>
      <c r="E31" s="23">
        <f t="shared" si="0"/>
        <v>16.5</v>
      </c>
      <c r="F31" s="23">
        <v>23</v>
      </c>
      <c r="G31" s="33">
        <f t="shared" si="1"/>
        <v>16.5</v>
      </c>
      <c r="H31" s="34"/>
      <c r="I31" s="33"/>
      <c r="J31" s="23"/>
      <c r="K31" s="33"/>
      <c r="L31" s="34"/>
      <c r="M31" s="38"/>
      <c r="N31" s="34"/>
      <c r="O31" s="34"/>
      <c r="P31" s="34"/>
      <c r="Q31" s="37"/>
      <c r="R31" s="34"/>
      <c r="S31" s="34"/>
      <c r="T31" s="34"/>
      <c r="U31" s="37"/>
      <c r="V31" s="34"/>
      <c r="W31" s="37"/>
      <c r="Z31" s="43"/>
      <c r="AA31" s="43"/>
    </row>
    <row r="32" spans="1:27">
      <c r="B32" s="44">
        <v>22</v>
      </c>
      <c r="C32" s="53" t="s">
        <v>239</v>
      </c>
      <c r="D32" s="54" t="s">
        <v>240</v>
      </c>
      <c r="E32" s="23">
        <f t="shared" si="0"/>
        <v>16</v>
      </c>
      <c r="F32" s="23">
        <v>24</v>
      </c>
      <c r="G32" s="33">
        <f t="shared" si="1"/>
        <v>16</v>
      </c>
      <c r="H32" s="34"/>
      <c r="I32" s="33"/>
      <c r="J32" s="23"/>
      <c r="K32" s="33"/>
      <c r="L32" s="34"/>
      <c r="M32" s="38"/>
      <c r="N32" s="34"/>
      <c r="O32" s="34"/>
      <c r="P32" s="34"/>
      <c r="Q32" s="37"/>
      <c r="R32" s="34"/>
      <c r="S32" s="34"/>
      <c r="T32" s="34"/>
      <c r="U32" s="37"/>
      <c r="V32" s="34"/>
      <c r="W32" s="37"/>
      <c r="Z32" s="43"/>
      <c r="AA32" s="43"/>
    </row>
    <row r="33" spans="2:27">
      <c r="B33" s="44">
        <v>23</v>
      </c>
      <c r="C33" s="86" t="s">
        <v>99</v>
      </c>
      <c r="D33" s="74">
        <v>40182</v>
      </c>
      <c r="E33" s="23">
        <f t="shared" si="0"/>
        <v>15.5</v>
      </c>
      <c r="F33" s="23">
        <v>25</v>
      </c>
      <c r="G33" s="33">
        <f t="shared" si="1"/>
        <v>15.5</v>
      </c>
      <c r="H33" s="34"/>
      <c r="I33" s="33"/>
      <c r="J33" s="23"/>
      <c r="K33" s="33"/>
      <c r="L33" s="34"/>
      <c r="M33" s="38"/>
      <c r="N33" s="34"/>
      <c r="O33" s="34"/>
      <c r="P33" s="34"/>
      <c r="Q33" s="37"/>
      <c r="R33" s="34"/>
      <c r="S33" s="34"/>
      <c r="T33" s="34"/>
      <c r="U33" s="37"/>
      <c r="V33" s="34"/>
      <c r="W33" s="37"/>
      <c r="Z33" s="43"/>
      <c r="AA33" s="43"/>
    </row>
    <row r="34" spans="2:27">
      <c r="B34" s="44">
        <v>24</v>
      </c>
      <c r="C34" s="53" t="s">
        <v>237</v>
      </c>
      <c r="D34" s="54" t="s">
        <v>238</v>
      </c>
      <c r="E34" s="23">
        <f t="shared" ref="E34:E41" si="3">SUM(G34,I34,K34,Q34)</f>
        <v>0</v>
      </c>
      <c r="F34" s="23"/>
      <c r="G34" s="33" t="str">
        <f>IFERROR(VLOOKUP(F34,points,3,FALSE),"")</f>
        <v/>
      </c>
      <c r="H34" s="34"/>
      <c r="I34" s="33"/>
      <c r="J34" s="23"/>
      <c r="K34" s="33"/>
      <c r="L34" s="34"/>
      <c r="M34" s="38"/>
      <c r="N34" s="34"/>
      <c r="O34" s="34"/>
      <c r="P34" s="34"/>
      <c r="Q34" s="37"/>
      <c r="R34" s="34"/>
      <c r="S34" s="34"/>
      <c r="T34" s="34"/>
      <c r="U34" s="37"/>
      <c r="V34" s="34"/>
      <c r="W34" s="37"/>
      <c r="Z34" s="43"/>
      <c r="AA34" s="43"/>
    </row>
    <row r="35" spans="2:27">
      <c r="B35" s="44">
        <v>25</v>
      </c>
      <c r="C35" s="86" t="s">
        <v>160</v>
      </c>
      <c r="D35" s="34" t="s">
        <v>161</v>
      </c>
      <c r="E35" s="23">
        <f t="shared" si="3"/>
        <v>0</v>
      </c>
      <c r="F35" s="23"/>
      <c r="G35" s="33"/>
      <c r="H35" s="34"/>
      <c r="I35" s="33"/>
      <c r="J35" s="23"/>
      <c r="K35" s="33"/>
      <c r="L35" s="34"/>
      <c r="M35" s="38"/>
      <c r="N35" s="34"/>
      <c r="O35" s="34"/>
      <c r="P35" s="34"/>
      <c r="Q35" s="37"/>
      <c r="R35" s="34"/>
      <c r="S35" s="34"/>
      <c r="T35" s="34"/>
      <c r="U35" s="37"/>
      <c r="V35" s="34"/>
      <c r="W35" s="37"/>
      <c r="Z35" s="43"/>
      <c r="AA35" s="43"/>
    </row>
    <row r="36" spans="2:27">
      <c r="B36" s="44">
        <v>26</v>
      </c>
      <c r="C36" s="86" t="s">
        <v>62</v>
      </c>
      <c r="D36" s="34" t="s">
        <v>185</v>
      </c>
      <c r="E36" s="23">
        <f t="shared" si="3"/>
        <v>0</v>
      </c>
      <c r="F36" s="34"/>
      <c r="G36" s="33"/>
      <c r="H36" s="34"/>
      <c r="I36" s="33"/>
      <c r="J36" s="23"/>
      <c r="K36" s="33"/>
      <c r="L36" s="34"/>
      <c r="M36" s="38"/>
      <c r="N36" s="34"/>
      <c r="O36" s="34"/>
      <c r="P36" s="34"/>
      <c r="Q36" s="37"/>
      <c r="R36" s="34"/>
      <c r="S36" s="34"/>
      <c r="T36" s="34"/>
      <c r="U36" s="37"/>
      <c r="V36" s="34"/>
      <c r="W36" s="37"/>
      <c r="Z36" s="43"/>
      <c r="AA36" s="43"/>
    </row>
    <row r="37" spans="2:27">
      <c r="B37" s="44">
        <v>27</v>
      </c>
      <c r="C37" s="86" t="s">
        <v>55</v>
      </c>
      <c r="D37" s="24" t="s">
        <v>189</v>
      </c>
      <c r="E37" s="23">
        <f t="shared" si="3"/>
        <v>0</v>
      </c>
      <c r="F37" s="23"/>
      <c r="G37" s="33"/>
      <c r="H37" s="34"/>
      <c r="I37" s="33"/>
      <c r="J37" s="23"/>
      <c r="K37" s="33"/>
      <c r="L37" s="34"/>
      <c r="M37" s="38"/>
      <c r="N37" s="34"/>
      <c r="O37" s="34"/>
      <c r="P37" s="34"/>
      <c r="Q37" s="37"/>
      <c r="R37" s="34"/>
      <c r="S37" s="34"/>
      <c r="T37" s="34"/>
      <c r="U37" s="37"/>
      <c r="V37" s="34"/>
      <c r="W37" s="37"/>
      <c r="Z37" s="43"/>
      <c r="AA37" s="43"/>
    </row>
    <row r="38" spans="2:27">
      <c r="B38" s="44">
        <v>28</v>
      </c>
      <c r="C38" s="86" t="s">
        <v>193</v>
      </c>
      <c r="D38" s="91">
        <v>40088</v>
      </c>
      <c r="E38" s="23">
        <f t="shared" si="3"/>
        <v>0</v>
      </c>
      <c r="F38" s="23"/>
      <c r="G38" s="33"/>
      <c r="H38" s="34"/>
      <c r="I38" s="33"/>
      <c r="J38" s="23"/>
      <c r="K38" s="33"/>
      <c r="L38" s="34"/>
      <c r="M38" s="38"/>
      <c r="N38" s="34"/>
      <c r="O38" s="34"/>
      <c r="P38" s="34"/>
      <c r="Q38" s="37"/>
      <c r="R38" s="34"/>
      <c r="S38" s="34"/>
      <c r="T38" s="34"/>
      <c r="U38" s="37"/>
      <c r="V38" s="34"/>
      <c r="W38" s="37"/>
      <c r="Z38" s="43"/>
      <c r="AA38" s="43"/>
    </row>
    <row r="39" spans="2:27">
      <c r="B39" s="44">
        <v>29</v>
      </c>
      <c r="C39" s="86" t="s">
        <v>64</v>
      </c>
      <c r="D39" s="24" t="s">
        <v>192</v>
      </c>
      <c r="E39" s="23">
        <f t="shared" si="3"/>
        <v>0</v>
      </c>
      <c r="F39" s="23"/>
      <c r="G39" s="33"/>
      <c r="H39" s="34"/>
      <c r="I39" s="33"/>
      <c r="J39" s="23"/>
      <c r="K39" s="33"/>
      <c r="L39" s="34"/>
      <c r="M39" s="38"/>
      <c r="N39" s="34"/>
      <c r="O39" s="34"/>
      <c r="P39" s="34"/>
      <c r="Q39" s="37"/>
      <c r="R39" s="34"/>
      <c r="S39" s="34"/>
      <c r="T39" s="34"/>
      <c r="U39" s="37"/>
      <c r="V39" s="34"/>
      <c r="W39" s="37"/>
      <c r="Z39" s="43"/>
      <c r="AA39" s="43"/>
    </row>
    <row r="40" spans="2:27">
      <c r="B40" s="44">
        <v>30</v>
      </c>
      <c r="C40" s="86" t="s">
        <v>199</v>
      </c>
      <c r="D40" s="24" t="s">
        <v>200</v>
      </c>
      <c r="E40" s="23">
        <f t="shared" si="3"/>
        <v>0</v>
      </c>
      <c r="F40" s="23"/>
      <c r="G40" s="33"/>
      <c r="H40" s="34"/>
      <c r="I40" s="33"/>
      <c r="J40" s="23"/>
      <c r="K40" s="33"/>
      <c r="L40" s="34"/>
      <c r="M40" s="38"/>
      <c r="N40" s="34"/>
      <c r="O40" s="34"/>
      <c r="P40" s="34"/>
      <c r="Q40" s="37"/>
      <c r="R40" s="34"/>
      <c r="S40" s="34"/>
      <c r="T40" s="34"/>
      <c r="U40" s="37"/>
      <c r="V40" s="34"/>
      <c r="W40" s="37"/>
      <c r="Z40" s="43"/>
      <c r="AA40" s="43"/>
    </row>
    <row r="41" spans="2:27">
      <c r="B41" s="44">
        <v>31</v>
      </c>
      <c r="C41" s="86" t="s">
        <v>197</v>
      </c>
      <c r="D41" s="24" t="s">
        <v>198</v>
      </c>
      <c r="E41" s="23">
        <f t="shared" si="3"/>
        <v>0</v>
      </c>
      <c r="F41" s="23"/>
      <c r="G41" s="33"/>
      <c r="H41" s="34"/>
      <c r="I41" s="33"/>
      <c r="J41" s="23"/>
      <c r="K41" s="33"/>
      <c r="L41" s="34"/>
      <c r="M41" s="38"/>
      <c r="N41" s="34"/>
      <c r="O41" s="34"/>
      <c r="P41" s="34"/>
      <c r="Q41" s="37"/>
      <c r="R41" s="34"/>
      <c r="S41" s="34"/>
      <c r="T41" s="34"/>
      <c r="U41" s="37"/>
      <c r="V41" s="34"/>
      <c r="W41" s="37"/>
      <c r="Z41" s="43"/>
      <c r="AA41" s="43"/>
    </row>
    <row r="42" spans="2:27">
      <c r="B42" s="44">
        <v>32</v>
      </c>
      <c r="C42" s="86" t="s">
        <v>97</v>
      </c>
      <c r="D42" s="34" t="s">
        <v>98</v>
      </c>
      <c r="E42" s="23">
        <f>SUM(G61,I61,K61,Q61)</f>
        <v>0</v>
      </c>
      <c r="F42" s="23"/>
      <c r="G42" s="33"/>
      <c r="H42" s="34"/>
      <c r="I42" s="33"/>
      <c r="J42" s="23"/>
      <c r="K42" s="33"/>
      <c r="L42" s="34"/>
      <c r="M42" s="38"/>
      <c r="N42" s="34"/>
      <c r="O42" s="34"/>
      <c r="P42" s="34"/>
      <c r="Q42" s="37"/>
      <c r="R42" s="34"/>
      <c r="S42" s="34"/>
      <c r="T42" s="34"/>
      <c r="U42" s="37"/>
      <c r="V42" s="34"/>
      <c r="W42" s="37"/>
      <c r="Z42" s="43"/>
      <c r="AA42" s="43"/>
    </row>
    <row r="43" spans="2:27">
      <c r="B43" s="44">
        <v>33</v>
      </c>
      <c r="C43" s="86" t="s">
        <v>100</v>
      </c>
      <c r="D43" s="74">
        <v>40460</v>
      </c>
      <c r="E43" s="23">
        <f>SUM(G43,I43,K43,Q43)</f>
        <v>0</v>
      </c>
      <c r="F43" s="23"/>
      <c r="G43" s="33"/>
      <c r="H43" s="34"/>
      <c r="I43" s="33"/>
      <c r="J43" s="23"/>
      <c r="K43" s="33"/>
      <c r="L43" s="34"/>
      <c r="M43" s="38"/>
      <c r="N43" s="34"/>
      <c r="O43" s="34"/>
      <c r="P43" s="34"/>
      <c r="Q43" s="37"/>
      <c r="R43" s="34"/>
      <c r="S43" s="34"/>
      <c r="T43" s="34"/>
      <c r="U43" s="37"/>
      <c r="V43" s="34"/>
      <c r="W43" s="37"/>
      <c r="Z43" s="43"/>
      <c r="AA43" s="43"/>
    </row>
    <row r="44" spans="2:27">
      <c r="B44" s="44">
        <v>34</v>
      </c>
      <c r="C44" s="86" t="s">
        <v>101</v>
      </c>
      <c r="D44" s="74">
        <v>40428</v>
      </c>
      <c r="E44" s="23">
        <f>SUM(G62,I62,K62,Q62)</f>
        <v>0</v>
      </c>
      <c r="F44" s="23"/>
      <c r="G44" s="33"/>
      <c r="H44" s="34"/>
      <c r="I44" s="33"/>
      <c r="J44" s="23"/>
      <c r="K44" s="33"/>
      <c r="L44" s="34"/>
      <c r="M44" s="38"/>
      <c r="N44" s="34"/>
      <c r="O44" s="34"/>
      <c r="P44" s="34"/>
      <c r="Q44" s="37"/>
      <c r="R44" s="34"/>
      <c r="S44" s="34"/>
      <c r="T44" s="34"/>
      <c r="U44" s="37"/>
      <c r="V44" s="34"/>
      <c r="W44" s="37"/>
      <c r="Z44" s="43"/>
      <c r="AA44" s="43"/>
    </row>
    <row r="45" spans="2:27">
      <c r="B45" s="44">
        <v>35</v>
      </c>
      <c r="C45" s="108" t="s">
        <v>206</v>
      </c>
      <c r="D45" s="24" t="s">
        <v>207</v>
      </c>
      <c r="E45" s="23">
        <f>SUM(G63,I63,K63,Q63)</f>
        <v>0</v>
      </c>
      <c r="F45" s="23"/>
      <c r="G45" s="33"/>
      <c r="H45" s="34"/>
      <c r="I45" s="33"/>
      <c r="J45" s="23"/>
      <c r="K45" s="33"/>
      <c r="L45" s="34"/>
      <c r="M45" s="38"/>
      <c r="N45" s="34"/>
      <c r="O45" s="34"/>
      <c r="P45" s="34"/>
      <c r="Q45" s="37"/>
      <c r="R45" s="34"/>
      <c r="S45" s="34"/>
      <c r="T45" s="34"/>
      <c r="U45" s="37"/>
      <c r="V45" s="34"/>
      <c r="W45" s="37"/>
      <c r="Z45" s="43"/>
      <c r="AA45" s="43"/>
    </row>
    <row r="46" spans="2:27">
      <c r="B46" s="44">
        <v>36</v>
      </c>
      <c r="C46" s="51" t="s">
        <v>208</v>
      </c>
      <c r="D46" s="24" t="s">
        <v>198</v>
      </c>
      <c r="E46" s="23">
        <f>SUM(G64,I64,K64,Q64)</f>
        <v>0</v>
      </c>
      <c r="F46" s="23"/>
      <c r="G46" s="33"/>
      <c r="H46" s="34"/>
      <c r="I46" s="33"/>
      <c r="J46" s="23"/>
      <c r="K46" s="33"/>
      <c r="L46" s="34"/>
      <c r="M46" s="38"/>
      <c r="N46" s="34"/>
      <c r="O46" s="34"/>
      <c r="P46" s="34"/>
      <c r="Q46" s="37"/>
      <c r="R46" s="34"/>
      <c r="S46" s="34"/>
      <c r="T46" s="34"/>
      <c r="U46" s="37"/>
      <c r="V46" s="34"/>
      <c r="W46" s="37"/>
      <c r="Z46" s="43"/>
      <c r="AA46" s="43"/>
    </row>
    <row r="47" spans="2:27">
      <c r="B47" s="44">
        <v>37</v>
      </c>
      <c r="C47" s="86" t="s">
        <v>212</v>
      </c>
      <c r="D47" s="24" t="s">
        <v>213</v>
      </c>
      <c r="E47" s="23">
        <f t="shared" ref="E47:E57" si="4">SUM(G47,I47,K47,Q47)</f>
        <v>0</v>
      </c>
      <c r="F47" s="23"/>
      <c r="G47" s="33"/>
      <c r="H47" s="34"/>
      <c r="I47" s="33"/>
      <c r="J47" s="23"/>
      <c r="K47" s="33"/>
      <c r="L47" s="34"/>
      <c r="M47" s="38"/>
      <c r="N47" s="34"/>
      <c r="O47" s="34"/>
      <c r="P47" s="34"/>
      <c r="Q47" s="37"/>
      <c r="R47" s="34"/>
      <c r="S47" s="34"/>
      <c r="T47" s="34"/>
      <c r="U47" s="37"/>
      <c r="V47" s="34"/>
      <c r="W47" s="37"/>
      <c r="Z47" s="43"/>
      <c r="AA47" s="43"/>
    </row>
    <row r="48" spans="2:27">
      <c r="B48" s="44">
        <v>38</v>
      </c>
      <c r="C48" s="86" t="s">
        <v>220</v>
      </c>
      <c r="D48" s="34" t="s">
        <v>221</v>
      </c>
      <c r="E48" s="23">
        <f t="shared" si="4"/>
        <v>0</v>
      </c>
      <c r="F48" s="23"/>
      <c r="G48" s="33"/>
      <c r="H48" s="34"/>
      <c r="I48" s="33"/>
      <c r="J48" s="23"/>
      <c r="K48" s="33"/>
      <c r="L48" s="34"/>
      <c r="M48" s="38"/>
      <c r="N48" s="34"/>
      <c r="O48" s="34"/>
      <c r="P48" s="34"/>
      <c r="Q48" s="37"/>
      <c r="R48" s="34"/>
      <c r="S48" s="34"/>
      <c r="T48" s="34"/>
      <c r="U48" s="37"/>
      <c r="V48" s="34"/>
      <c r="W48" s="37"/>
      <c r="Z48" s="43"/>
      <c r="AA48" s="43"/>
    </row>
    <row r="49" spans="2:27">
      <c r="B49" s="44">
        <v>39</v>
      </c>
      <c r="C49" s="53" t="s">
        <v>234</v>
      </c>
      <c r="D49" s="54" t="s">
        <v>198</v>
      </c>
      <c r="E49" s="23">
        <f t="shared" si="4"/>
        <v>0</v>
      </c>
      <c r="F49" s="23"/>
      <c r="G49" s="33"/>
      <c r="H49" s="34"/>
      <c r="I49" s="33"/>
      <c r="J49" s="23"/>
      <c r="K49" s="33"/>
      <c r="L49" s="34"/>
      <c r="M49" s="38"/>
      <c r="N49" s="34"/>
      <c r="O49" s="34"/>
      <c r="P49" s="34"/>
      <c r="Q49" s="37"/>
      <c r="R49" s="34"/>
      <c r="S49" s="34"/>
      <c r="T49" s="34"/>
      <c r="U49" s="37"/>
      <c r="V49" s="34"/>
      <c r="W49" s="37"/>
      <c r="Z49" s="43"/>
      <c r="AA49" s="43"/>
    </row>
    <row r="50" spans="2:27">
      <c r="B50" s="44">
        <v>40</v>
      </c>
      <c r="C50" s="86" t="s">
        <v>216</v>
      </c>
      <c r="D50" s="34" t="s">
        <v>217</v>
      </c>
      <c r="E50" s="23">
        <f t="shared" si="4"/>
        <v>0</v>
      </c>
      <c r="F50" s="23"/>
      <c r="G50" s="33"/>
      <c r="H50" s="34"/>
      <c r="I50" s="33"/>
      <c r="J50" s="23"/>
      <c r="K50" s="33"/>
      <c r="L50" s="34"/>
      <c r="M50" s="38"/>
      <c r="N50" s="34"/>
      <c r="O50" s="34"/>
      <c r="P50" s="34"/>
      <c r="Q50" s="37"/>
      <c r="R50" s="34"/>
      <c r="S50" s="34"/>
      <c r="T50" s="34"/>
      <c r="U50" s="37"/>
      <c r="V50" s="34"/>
      <c r="W50" s="37"/>
      <c r="Z50" s="43"/>
      <c r="AA50" s="43"/>
    </row>
    <row r="51" spans="2:27">
      <c r="B51" s="44">
        <v>41</v>
      </c>
      <c r="C51" s="53" t="s">
        <v>235</v>
      </c>
      <c r="D51" s="54" t="s">
        <v>236</v>
      </c>
      <c r="E51" s="23">
        <f t="shared" si="4"/>
        <v>0</v>
      </c>
      <c r="F51" s="23"/>
      <c r="G51" s="33"/>
      <c r="H51" s="34"/>
      <c r="I51" s="33"/>
      <c r="J51" s="23"/>
      <c r="K51" s="33"/>
      <c r="L51" s="34"/>
      <c r="M51" s="38"/>
      <c r="N51" s="34"/>
      <c r="O51" s="34"/>
      <c r="P51" s="34"/>
      <c r="Q51" s="37"/>
      <c r="R51" s="34"/>
      <c r="S51" s="34"/>
      <c r="T51" s="34"/>
      <c r="U51" s="37"/>
      <c r="V51" s="34"/>
      <c r="W51" s="37"/>
      <c r="Z51" s="43"/>
      <c r="AA51" s="43"/>
    </row>
    <row r="52" spans="2:27">
      <c r="B52" s="44">
        <v>42</v>
      </c>
      <c r="C52" s="86" t="s">
        <v>223</v>
      </c>
      <c r="D52" s="24" t="s">
        <v>224</v>
      </c>
      <c r="E52" s="23">
        <f t="shared" si="4"/>
        <v>0</v>
      </c>
      <c r="F52" s="23"/>
      <c r="G52" s="33"/>
      <c r="H52" s="34"/>
      <c r="I52" s="33"/>
      <c r="J52" s="23"/>
      <c r="K52" s="33"/>
      <c r="L52" s="34"/>
      <c r="M52" s="38"/>
      <c r="N52" s="34"/>
      <c r="O52" s="34"/>
      <c r="P52" s="34"/>
      <c r="Q52" s="37"/>
      <c r="R52" s="34"/>
      <c r="S52" s="34"/>
      <c r="T52" s="34"/>
      <c r="U52" s="37"/>
      <c r="V52" s="34"/>
      <c r="W52" s="37"/>
      <c r="Z52" s="43"/>
      <c r="AA52" s="43"/>
    </row>
    <row r="53" spans="2:27">
      <c r="B53" s="44">
        <v>43</v>
      </c>
      <c r="C53" s="86" t="s">
        <v>103</v>
      </c>
      <c r="D53" s="74">
        <v>40258</v>
      </c>
      <c r="E53" s="23">
        <f t="shared" si="4"/>
        <v>0</v>
      </c>
      <c r="F53" s="23"/>
      <c r="G53" s="33"/>
      <c r="H53" s="34"/>
      <c r="I53" s="33"/>
      <c r="J53" s="23"/>
      <c r="K53" s="33"/>
      <c r="L53" s="34"/>
      <c r="M53" s="38"/>
      <c r="N53" s="34"/>
      <c r="O53" s="34"/>
      <c r="P53" s="34"/>
      <c r="Q53" s="37"/>
      <c r="R53" s="34"/>
      <c r="S53" s="34"/>
      <c r="T53" s="34"/>
      <c r="U53" s="37"/>
      <c r="V53" s="34"/>
      <c r="W53" s="37"/>
      <c r="Z53" s="43"/>
      <c r="AA53" s="43"/>
    </row>
    <row r="54" spans="2:27">
      <c r="B54" s="44">
        <v>44</v>
      </c>
      <c r="C54" s="86" t="s">
        <v>106</v>
      </c>
      <c r="D54" s="34" t="s">
        <v>107</v>
      </c>
      <c r="E54" s="23">
        <f t="shared" si="4"/>
        <v>0</v>
      </c>
      <c r="F54" s="23"/>
      <c r="G54" s="33"/>
      <c r="H54" s="34"/>
      <c r="I54" s="33"/>
      <c r="J54" s="23"/>
      <c r="K54" s="33"/>
      <c r="L54" s="34"/>
      <c r="M54" s="38"/>
      <c r="N54" s="34"/>
      <c r="O54" s="34"/>
      <c r="P54" s="34"/>
      <c r="Q54" s="37"/>
      <c r="R54" s="34"/>
      <c r="S54" s="34"/>
      <c r="T54" s="34"/>
      <c r="U54" s="37"/>
      <c r="V54" s="34"/>
      <c r="W54" s="37"/>
      <c r="Z54" s="43"/>
      <c r="AA54" s="43"/>
    </row>
    <row r="55" spans="2:27">
      <c r="B55" s="44">
        <v>45</v>
      </c>
      <c r="C55" s="53" t="s">
        <v>110</v>
      </c>
      <c r="D55" s="54" t="s">
        <v>111</v>
      </c>
      <c r="E55" s="23">
        <f t="shared" si="4"/>
        <v>0</v>
      </c>
      <c r="F55" s="23"/>
      <c r="G55" s="33"/>
      <c r="H55" s="34"/>
      <c r="I55" s="33"/>
      <c r="J55" s="23"/>
      <c r="K55" s="33"/>
      <c r="L55" s="34"/>
      <c r="M55" s="38"/>
      <c r="N55" s="34"/>
      <c r="O55" s="34"/>
      <c r="P55" s="34"/>
      <c r="Q55" s="37"/>
      <c r="R55" s="34"/>
      <c r="S55" s="34"/>
      <c r="T55" s="34"/>
      <c r="U55" s="37"/>
      <c r="V55" s="34"/>
      <c r="W55" s="37"/>
      <c r="Z55" s="43"/>
      <c r="AA55" s="43"/>
    </row>
    <row r="56" spans="2:27">
      <c r="B56" s="44">
        <v>46</v>
      </c>
      <c r="C56" s="86" t="s">
        <v>112</v>
      </c>
      <c r="D56" s="74">
        <v>40485</v>
      </c>
      <c r="E56" s="23">
        <f t="shared" si="4"/>
        <v>0</v>
      </c>
      <c r="F56" s="23"/>
      <c r="G56" s="33"/>
      <c r="H56" s="34"/>
      <c r="I56" s="33"/>
      <c r="J56" s="23"/>
      <c r="K56" s="33"/>
      <c r="L56" s="34"/>
      <c r="M56" s="38"/>
      <c r="N56" s="34"/>
      <c r="O56" s="34"/>
      <c r="P56" s="34"/>
      <c r="Q56" s="37"/>
      <c r="R56" s="34"/>
      <c r="S56" s="34"/>
      <c r="T56" s="34"/>
      <c r="U56" s="37"/>
      <c r="V56" s="34"/>
      <c r="W56" s="37"/>
      <c r="Z56" s="43"/>
      <c r="AA56" s="43"/>
    </row>
    <row r="57" spans="2:27">
      <c r="B57" s="44">
        <v>47</v>
      </c>
      <c r="C57" s="86" t="s">
        <v>113</v>
      </c>
      <c r="D57" s="23" t="s">
        <v>114</v>
      </c>
      <c r="E57" s="23">
        <f t="shared" si="4"/>
        <v>0</v>
      </c>
      <c r="F57" s="23"/>
      <c r="G57" s="33"/>
      <c r="H57" s="34"/>
      <c r="I57" s="33"/>
      <c r="J57" s="34"/>
      <c r="K57" s="33"/>
      <c r="L57" s="23"/>
      <c r="M57" s="49"/>
      <c r="N57" s="90"/>
      <c r="O57" s="42"/>
      <c r="P57" s="42"/>
      <c r="Q57" s="42"/>
      <c r="R57" s="42"/>
      <c r="S57" s="42"/>
      <c r="T57" s="42"/>
      <c r="U57" s="42"/>
      <c r="V57" s="42"/>
      <c r="W57" s="42"/>
      <c r="Z57" s="43"/>
      <c r="AA57" s="43"/>
    </row>
    <row r="58" spans="2:27">
      <c r="Z58" s="43"/>
      <c r="AA58" s="43"/>
    </row>
    <row r="59" spans="2:27">
      <c r="Z59" s="43"/>
      <c r="AA59" s="43"/>
    </row>
    <row r="60" spans="2:27">
      <c r="B60" s="26" t="s">
        <v>44</v>
      </c>
      <c r="Z60" s="43"/>
      <c r="AA60" s="43"/>
    </row>
    <row r="61" spans="2:27">
      <c r="B61" s="27"/>
      <c r="C61" s="14" t="s">
        <v>241</v>
      </c>
      <c r="Z61" s="43"/>
      <c r="AA61" s="43"/>
    </row>
    <row r="62" spans="2:27">
      <c r="B62" s="28" t="s">
        <v>46</v>
      </c>
      <c r="C62" s="14" t="s">
        <v>127</v>
      </c>
      <c r="Z62" s="43"/>
      <c r="AA62" s="43"/>
    </row>
    <row r="63" spans="2:27">
      <c r="B63" s="29" t="s">
        <v>46</v>
      </c>
      <c r="C63" s="14" t="s">
        <v>48</v>
      </c>
      <c r="Z63" s="43"/>
      <c r="AA63" s="43"/>
    </row>
    <row r="64" spans="2:27">
      <c r="B64" s="30" t="s">
        <v>46</v>
      </c>
      <c r="C64" s="14" t="s">
        <v>49</v>
      </c>
      <c r="Z64" s="43"/>
      <c r="AA64" s="43"/>
    </row>
    <row r="65" spans="1:27">
      <c r="Z65" s="43"/>
      <c r="AA65" s="43"/>
    </row>
    <row r="66" spans="1:27">
      <c r="Z66" s="43"/>
      <c r="AA66" s="43"/>
    </row>
    <row r="67" spans="1:27">
      <c r="A67" s="40"/>
      <c r="B67" s="40"/>
      <c r="C67" s="40"/>
      <c r="D67" s="40"/>
      <c r="E67" s="40"/>
      <c r="G67" s="41"/>
      <c r="H67" s="41"/>
      <c r="Z67" s="43"/>
      <c r="AA67" s="43"/>
    </row>
    <row r="68" spans="1:27">
      <c r="A68" s="40"/>
      <c r="B68" s="40"/>
      <c r="C68" s="40"/>
      <c r="D68" s="40"/>
      <c r="E68" s="40"/>
      <c r="G68" s="41"/>
      <c r="H68" s="41"/>
      <c r="Z68" s="43"/>
      <c r="AA68" s="43"/>
    </row>
    <row r="69" spans="1:27">
      <c r="A69" s="40"/>
      <c r="B69" s="40"/>
      <c r="C69" s="40"/>
      <c r="D69" s="40"/>
      <c r="E69" s="40"/>
      <c r="G69" s="41"/>
      <c r="H69" s="41"/>
      <c r="Z69" s="43"/>
      <c r="AA69" s="43"/>
    </row>
    <row r="70" spans="1:27">
      <c r="A70" s="40"/>
      <c r="B70" s="40"/>
      <c r="C70" s="80"/>
      <c r="D70" s="80"/>
      <c r="E70" s="40"/>
      <c r="G70" s="41"/>
      <c r="H70" s="41"/>
      <c r="Z70" s="43"/>
      <c r="AA70" s="43"/>
    </row>
    <row r="71" spans="1:27">
      <c r="A71" s="40"/>
      <c r="B71" s="40"/>
      <c r="C71" s="80"/>
      <c r="D71" s="80"/>
      <c r="E71" s="40"/>
      <c r="G71" s="41"/>
      <c r="H71" s="41"/>
      <c r="Z71" s="43"/>
      <c r="AA71" s="43"/>
    </row>
    <row r="72" spans="1:27">
      <c r="A72" s="40"/>
      <c r="B72" s="40"/>
      <c r="C72" s="80"/>
      <c r="D72" s="80"/>
      <c r="E72" s="40"/>
      <c r="G72" s="41"/>
      <c r="H72" s="41"/>
      <c r="Z72" s="43"/>
      <c r="AA72" s="43"/>
    </row>
    <row r="73" spans="1:27">
      <c r="A73" s="40"/>
      <c r="B73" s="40"/>
      <c r="C73" s="80"/>
      <c r="D73" s="80"/>
      <c r="E73" s="40"/>
      <c r="G73" s="41"/>
      <c r="H73" s="41"/>
      <c r="Z73" s="43"/>
      <c r="AA73" s="43"/>
    </row>
    <row r="74" spans="1:27">
      <c r="A74" s="40"/>
      <c r="B74" s="40"/>
      <c r="C74" s="80"/>
      <c r="D74" s="80"/>
      <c r="E74" s="40"/>
      <c r="G74" s="41"/>
      <c r="H74" s="41"/>
      <c r="Z74" s="43"/>
      <c r="AA74" s="43"/>
    </row>
    <row r="75" spans="1:27">
      <c r="A75" s="40"/>
      <c r="B75" s="40"/>
      <c r="C75" s="80"/>
      <c r="D75" s="80"/>
      <c r="E75" s="40"/>
      <c r="G75" s="41"/>
      <c r="H75" s="41"/>
      <c r="Z75" s="43"/>
      <c r="AA75" s="43"/>
    </row>
    <row r="76" spans="1:27">
      <c r="A76" s="40"/>
      <c r="B76" s="40"/>
      <c r="C76" s="80"/>
      <c r="D76" s="80"/>
      <c r="E76" s="40"/>
      <c r="G76" s="41"/>
      <c r="H76" s="41"/>
      <c r="Z76" s="43"/>
      <c r="AA76" s="43"/>
    </row>
    <row r="77" spans="1:27">
      <c r="A77" s="40"/>
      <c r="B77" s="40"/>
      <c r="C77" s="80"/>
      <c r="D77" s="80"/>
      <c r="E77" s="40"/>
      <c r="G77" s="41"/>
      <c r="H77" s="41"/>
      <c r="Z77" s="43"/>
      <c r="AA77" s="43"/>
    </row>
    <row r="78" spans="1:27">
      <c r="A78" s="40"/>
      <c r="B78" s="40"/>
      <c r="C78" s="80"/>
      <c r="D78" s="80"/>
      <c r="E78" s="40"/>
      <c r="G78" s="41"/>
      <c r="H78" s="41"/>
      <c r="Z78" s="43"/>
      <c r="AA78" s="43"/>
    </row>
    <row r="79" spans="1:27">
      <c r="A79" s="40"/>
      <c r="B79" s="40"/>
      <c r="C79" s="80"/>
      <c r="D79" s="80"/>
      <c r="E79" s="40"/>
      <c r="G79" s="41"/>
      <c r="H79" s="41"/>
      <c r="Z79" s="43"/>
      <c r="AA79" s="43"/>
    </row>
    <row r="80" spans="1:27">
      <c r="A80" s="40"/>
      <c r="B80" s="40"/>
      <c r="C80" s="80"/>
      <c r="D80" s="80"/>
      <c r="E80" s="40"/>
      <c r="G80" s="41"/>
      <c r="H80" s="41"/>
      <c r="Z80" s="43"/>
      <c r="AA80" s="43"/>
    </row>
    <row r="81" spans="1:27">
      <c r="A81" s="40"/>
      <c r="B81" s="40"/>
      <c r="C81" s="80"/>
      <c r="D81" s="80"/>
      <c r="E81" s="40"/>
      <c r="G81" s="41"/>
      <c r="H81" s="41"/>
      <c r="Z81" s="43"/>
      <c r="AA81" s="43"/>
    </row>
    <row r="82" spans="1:27">
      <c r="A82" s="40"/>
      <c r="B82" s="40"/>
      <c r="C82" s="80"/>
      <c r="D82" s="80"/>
      <c r="E82" s="40"/>
      <c r="G82" s="41"/>
      <c r="H82" s="41"/>
      <c r="Z82" s="43"/>
      <c r="AA82" s="43"/>
    </row>
    <row r="83" spans="1:27">
      <c r="A83" s="40"/>
      <c r="B83" s="40"/>
      <c r="C83" s="80"/>
      <c r="D83" s="80"/>
      <c r="E83" s="40"/>
      <c r="G83" s="41"/>
      <c r="H83" s="41"/>
      <c r="Z83" s="43"/>
      <c r="AA83" s="43"/>
    </row>
    <row r="84" spans="1:27">
      <c r="A84" s="40"/>
      <c r="B84" s="40"/>
      <c r="C84" s="80"/>
      <c r="D84" s="80"/>
      <c r="E84" s="40"/>
      <c r="G84" s="41"/>
      <c r="H84" s="41"/>
      <c r="Z84" s="43"/>
      <c r="AA84" s="43"/>
    </row>
    <row r="85" spans="1:27">
      <c r="A85" s="40"/>
      <c r="B85" s="40"/>
      <c r="C85" s="80"/>
      <c r="D85" s="80"/>
      <c r="E85" s="40"/>
      <c r="G85" s="41"/>
      <c r="H85" s="41"/>
      <c r="Z85" s="43"/>
      <c r="AA85" s="43"/>
    </row>
    <row r="86" spans="1:27">
      <c r="A86" s="40"/>
      <c r="B86" s="40"/>
      <c r="C86" s="80"/>
      <c r="D86" s="80"/>
      <c r="E86" s="40"/>
      <c r="G86" s="41"/>
      <c r="H86" s="41"/>
      <c r="Z86" s="43"/>
      <c r="AA86" s="43"/>
    </row>
    <row r="87" spans="1:27">
      <c r="A87" s="40"/>
      <c r="B87" s="40"/>
      <c r="C87" s="80"/>
      <c r="D87" s="80"/>
      <c r="E87" s="40"/>
      <c r="G87" s="41"/>
      <c r="H87" s="41"/>
      <c r="Z87" s="43"/>
      <c r="AA87" s="43"/>
    </row>
    <row r="88" spans="1:27">
      <c r="A88" s="40"/>
      <c r="B88" s="40"/>
      <c r="C88" s="80"/>
      <c r="D88" s="80"/>
      <c r="E88" s="40"/>
      <c r="G88" s="41"/>
      <c r="H88" s="41"/>
      <c r="Z88" s="43"/>
      <c r="AA88" s="43"/>
    </row>
    <row r="89" spans="1:27">
      <c r="A89" s="40"/>
      <c r="B89" s="40"/>
      <c r="C89" s="80"/>
      <c r="D89" s="80"/>
      <c r="E89" s="40"/>
      <c r="G89" s="41"/>
      <c r="H89" s="41"/>
      <c r="Z89" s="43"/>
      <c r="AA89" s="43"/>
    </row>
    <row r="90" spans="1:27">
      <c r="A90" s="40"/>
      <c r="B90" s="40"/>
      <c r="C90" s="80"/>
      <c r="D90" s="80"/>
      <c r="E90" s="40"/>
      <c r="G90" s="41"/>
      <c r="H90" s="41"/>
      <c r="Z90" s="43"/>
      <c r="AA90" s="43"/>
    </row>
    <row r="91" spans="1:27">
      <c r="A91" s="40"/>
      <c r="B91" s="40"/>
      <c r="C91" s="80"/>
      <c r="D91" s="80"/>
      <c r="E91" s="40"/>
      <c r="G91" s="41"/>
      <c r="H91" s="41"/>
      <c r="Z91" s="43"/>
      <c r="AA91" s="43"/>
    </row>
    <row r="92" spans="1:27">
      <c r="A92" s="40"/>
      <c r="B92" s="40"/>
      <c r="C92" s="80"/>
      <c r="D92" s="80"/>
      <c r="E92" s="40"/>
      <c r="G92" s="41"/>
      <c r="H92" s="41"/>
      <c r="Z92" s="43"/>
      <c r="AA92" s="43"/>
    </row>
    <row r="93" spans="1:27">
      <c r="A93" s="40"/>
      <c r="B93" s="40"/>
      <c r="C93" s="80"/>
      <c r="D93" s="80"/>
      <c r="E93" s="40"/>
      <c r="G93" s="41"/>
      <c r="H93" s="41"/>
      <c r="Z93" s="43"/>
      <c r="AA93" s="43"/>
    </row>
    <row r="94" spans="1:27">
      <c r="A94" s="40"/>
      <c r="B94" s="40"/>
      <c r="C94" s="80"/>
      <c r="D94" s="80"/>
      <c r="E94" s="40"/>
      <c r="G94" s="41"/>
      <c r="H94" s="41"/>
      <c r="Z94" s="43"/>
      <c r="AA94" s="43"/>
    </row>
    <row r="95" spans="1:27">
      <c r="A95" s="40"/>
      <c r="B95" s="40"/>
      <c r="C95" s="80"/>
      <c r="D95" s="80"/>
      <c r="E95" s="40"/>
      <c r="G95" s="41"/>
      <c r="H95" s="41"/>
      <c r="Z95" s="43"/>
      <c r="AA95" s="43"/>
    </row>
    <row r="96" spans="1:27">
      <c r="A96" s="40"/>
      <c r="B96" s="40"/>
      <c r="C96" s="80"/>
      <c r="D96" s="80"/>
      <c r="E96" s="40"/>
      <c r="G96" s="41"/>
      <c r="H96" s="41"/>
      <c r="Z96" s="43"/>
      <c r="AA96" s="43"/>
    </row>
    <row r="97" spans="1:27">
      <c r="A97" s="40"/>
      <c r="B97" s="40"/>
      <c r="C97" s="80"/>
      <c r="D97" s="80"/>
      <c r="E97" s="40"/>
      <c r="G97" s="41"/>
      <c r="H97" s="41"/>
      <c r="Z97" s="43"/>
      <c r="AA97" s="43"/>
    </row>
    <row r="98" spans="1:27">
      <c r="A98" s="40"/>
      <c r="B98" s="40"/>
      <c r="C98" s="80"/>
      <c r="D98" s="80"/>
      <c r="E98" s="40"/>
      <c r="G98" s="41"/>
      <c r="H98" s="41"/>
      <c r="Z98" s="43"/>
      <c r="AA98" s="43"/>
    </row>
    <row r="99" spans="1:27">
      <c r="A99" s="40"/>
      <c r="B99" s="40"/>
      <c r="C99" s="80"/>
      <c r="D99" s="80"/>
      <c r="E99" s="40"/>
      <c r="G99" s="41"/>
      <c r="H99" s="41"/>
      <c r="Z99" s="43"/>
      <c r="AA99" s="43"/>
    </row>
    <row r="100" spans="1:27">
      <c r="A100" s="40"/>
      <c r="B100" s="40"/>
      <c r="C100" s="80"/>
      <c r="D100" s="80"/>
      <c r="E100" s="40"/>
      <c r="G100" s="41"/>
      <c r="H100" s="41"/>
      <c r="Z100" s="43"/>
      <c r="AA100" s="43"/>
    </row>
    <row r="101" spans="1:27">
      <c r="A101" s="40"/>
      <c r="B101" s="40"/>
      <c r="C101" s="80"/>
      <c r="D101" s="80"/>
      <c r="E101" s="40"/>
      <c r="G101" s="41"/>
      <c r="H101" s="41"/>
      <c r="Z101" s="43"/>
      <c r="AA101" s="43"/>
    </row>
    <row r="102" spans="1:27">
      <c r="A102" s="40"/>
      <c r="B102" s="40"/>
      <c r="C102" s="80"/>
      <c r="D102" s="80"/>
      <c r="E102" s="40"/>
      <c r="G102" s="41"/>
      <c r="H102" s="41"/>
      <c r="Z102" s="43"/>
      <c r="AA102" s="43"/>
    </row>
    <row r="103" spans="1:27">
      <c r="A103" s="40"/>
      <c r="B103" s="40"/>
      <c r="C103" s="80"/>
      <c r="D103" s="80"/>
      <c r="E103" s="40"/>
      <c r="G103" s="41"/>
      <c r="H103" s="41"/>
      <c r="Z103" s="43"/>
      <c r="AA103" s="43"/>
    </row>
    <row r="104" spans="1:27">
      <c r="A104" s="40"/>
      <c r="B104" s="40"/>
      <c r="C104" s="80"/>
      <c r="D104" s="80"/>
      <c r="E104" s="40"/>
      <c r="G104" s="41"/>
      <c r="H104" s="41"/>
      <c r="Z104" s="43"/>
      <c r="AA104" s="43"/>
    </row>
    <row r="105" spans="1:27">
      <c r="A105" s="40"/>
      <c r="B105" s="40"/>
      <c r="C105" s="80"/>
      <c r="D105" s="80"/>
      <c r="E105" s="40"/>
      <c r="G105" s="41"/>
      <c r="H105" s="41"/>
      <c r="Z105" s="43"/>
      <c r="AA105" s="43"/>
    </row>
    <row r="106" spans="1:27">
      <c r="A106" s="40"/>
      <c r="B106" s="40"/>
      <c r="C106" s="80"/>
      <c r="D106" s="80"/>
      <c r="E106" s="40"/>
      <c r="G106" s="41"/>
      <c r="H106" s="41"/>
      <c r="Z106" s="43"/>
      <c r="AA106" s="43"/>
    </row>
    <row r="107" spans="1:27">
      <c r="A107" s="40"/>
      <c r="B107" s="40"/>
      <c r="C107" s="80"/>
      <c r="D107" s="80"/>
      <c r="E107" s="40"/>
      <c r="G107" s="41"/>
      <c r="H107" s="41"/>
      <c r="Z107" s="43"/>
      <c r="AA107" s="43"/>
    </row>
    <row r="108" spans="1:27">
      <c r="A108" s="40"/>
      <c r="B108" s="40"/>
      <c r="C108" s="80"/>
      <c r="D108" s="80"/>
      <c r="E108" s="40"/>
      <c r="G108" s="41"/>
      <c r="H108" s="41"/>
      <c r="Z108" s="43"/>
      <c r="AA108" s="43"/>
    </row>
    <row r="109" spans="1:27">
      <c r="A109" s="40"/>
      <c r="B109" s="40"/>
      <c r="C109" s="80"/>
      <c r="D109" s="80"/>
      <c r="E109" s="40"/>
      <c r="G109" s="41"/>
      <c r="H109" s="41"/>
      <c r="Z109" s="43"/>
      <c r="AA109" s="43"/>
    </row>
    <row r="110" spans="1:27">
      <c r="A110" s="40"/>
      <c r="B110" s="40"/>
      <c r="C110" s="80"/>
      <c r="D110" s="80"/>
      <c r="E110" s="40"/>
      <c r="G110" s="41"/>
      <c r="H110" s="41"/>
      <c r="Z110" s="43"/>
      <c r="AA110" s="43"/>
    </row>
    <row r="111" spans="1:27">
      <c r="A111" s="40"/>
      <c r="B111" s="40"/>
      <c r="C111" s="80"/>
      <c r="D111" s="80"/>
      <c r="E111" s="40"/>
      <c r="G111" s="41"/>
      <c r="H111" s="41"/>
      <c r="Z111" s="43"/>
      <c r="AA111" s="43"/>
    </row>
    <row r="112" spans="1:27">
      <c r="A112" s="40"/>
      <c r="B112" s="40"/>
      <c r="C112" s="80"/>
      <c r="D112" s="80"/>
      <c r="E112" s="40"/>
      <c r="G112" s="41"/>
      <c r="H112" s="41"/>
      <c r="Z112" s="43"/>
      <c r="AA112" s="43"/>
    </row>
    <row r="113" spans="1:27">
      <c r="A113" s="40"/>
      <c r="B113" s="40"/>
      <c r="C113" s="80"/>
      <c r="D113" s="80"/>
      <c r="E113" s="40"/>
      <c r="G113" s="41"/>
      <c r="H113" s="41"/>
      <c r="Z113" s="43"/>
      <c r="AA113" s="43"/>
    </row>
    <row r="114" spans="1:27">
      <c r="A114" s="40"/>
      <c r="B114" s="40"/>
      <c r="C114" s="80"/>
      <c r="D114" s="80"/>
      <c r="E114" s="40"/>
      <c r="G114" s="41"/>
      <c r="H114" s="41"/>
      <c r="Z114" s="43"/>
      <c r="AA114" s="43"/>
    </row>
    <row r="115" spans="1:27">
      <c r="A115" s="40"/>
      <c r="B115" s="40"/>
      <c r="C115" s="40"/>
      <c r="D115" s="40"/>
      <c r="E115" s="40"/>
      <c r="G115" s="41"/>
      <c r="H115" s="41"/>
      <c r="Z115" s="43"/>
      <c r="AA115" s="43"/>
    </row>
    <row r="116" spans="1:27">
      <c r="A116" s="40"/>
      <c r="B116" s="40"/>
      <c r="C116" s="40"/>
      <c r="D116" s="40"/>
      <c r="E116" s="40"/>
      <c r="G116" s="41"/>
      <c r="H116" s="41"/>
      <c r="Z116" s="43"/>
      <c r="AA116" s="43"/>
    </row>
    <row r="117" spans="1:27">
      <c r="A117" s="40"/>
      <c r="B117" s="40"/>
      <c r="C117" s="40"/>
      <c r="D117" s="40"/>
      <c r="E117" s="40"/>
      <c r="G117" s="41"/>
      <c r="H117" s="41"/>
      <c r="Z117" s="43"/>
      <c r="AA117" s="43"/>
    </row>
    <row r="118" spans="1:27">
      <c r="A118" s="40"/>
      <c r="B118" s="40"/>
      <c r="C118" s="40"/>
      <c r="D118" s="40"/>
      <c r="E118" s="40"/>
      <c r="G118" s="41"/>
      <c r="H118" s="41"/>
      <c r="Z118" s="43"/>
      <c r="AA118" s="43"/>
    </row>
    <row r="119" spans="1:27">
      <c r="A119" s="40"/>
      <c r="B119" s="40"/>
      <c r="C119" s="40"/>
      <c r="D119" s="40"/>
      <c r="E119" s="40"/>
      <c r="G119" s="41"/>
      <c r="H119" s="41"/>
      <c r="Z119" s="43"/>
      <c r="AA119" s="43"/>
    </row>
    <row r="120" spans="1:27">
      <c r="A120" s="40"/>
      <c r="B120" s="40"/>
      <c r="C120" s="40"/>
      <c r="D120" s="40"/>
      <c r="E120" s="40"/>
      <c r="G120" s="41"/>
      <c r="H120" s="41"/>
      <c r="Z120" s="43"/>
      <c r="AA120" s="43"/>
    </row>
    <row r="121" spans="1:27">
      <c r="A121" s="40"/>
      <c r="B121" s="40"/>
      <c r="C121" s="40"/>
      <c r="D121" s="40"/>
      <c r="E121" s="40"/>
      <c r="G121" s="41"/>
      <c r="H121" s="41"/>
      <c r="Z121" s="43"/>
      <c r="AA121" s="43"/>
    </row>
    <row r="122" spans="1:27">
      <c r="A122" s="40"/>
      <c r="B122" s="40"/>
      <c r="C122" s="40"/>
      <c r="D122" s="40"/>
      <c r="E122" s="40"/>
      <c r="G122" s="41"/>
      <c r="H122" s="41"/>
      <c r="Z122" s="43"/>
      <c r="AA122" s="43"/>
    </row>
    <row r="123" spans="1:27">
      <c r="Z123" s="43"/>
      <c r="AA123" s="43"/>
    </row>
    <row r="124" spans="1:27">
      <c r="Z124" s="43"/>
      <c r="AA124" s="43"/>
    </row>
    <row r="125" spans="1:27">
      <c r="Z125" s="43"/>
      <c r="AA125" s="43"/>
    </row>
    <row r="126" spans="1:27">
      <c r="Z126" s="43"/>
      <c r="AA126" s="43"/>
    </row>
    <row r="127" spans="1:27">
      <c r="Z127" s="43"/>
      <c r="AA127" s="43"/>
    </row>
    <row r="128" spans="1:27">
      <c r="Z128" s="43"/>
      <c r="AA128" s="43"/>
    </row>
    <row r="129" spans="26:27">
      <c r="Z129" s="43"/>
      <c r="AA129" s="43"/>
    </row>
    <row r="130" spans="26:27">
      <c r="Z130" s="43"/>
      <c r="AA130" s="43"/>
    </row>
    <row r="131" spans="26:27">
      <c r="Z131" s="43"/>
      <c r="AA131" s="43"/>
    </row>
    <row r="132" spans="26:27">
      <c r="Z132" s="43"/>
      <c r="AA132" s="43"/>
    </row>
    <row r="133" spans="26:27">
      <c r="Z133" s="43"/>
      <c r="AA133" s="43"/>
    </row>
    <row r="134" spans="26:27">
      <c r="Z134" s="43"/>
      <c r="AA134" s="43"/>
    </row>
    <row r="135" spans="26:27">
      <c r="Z135" s="43"/>
      <c r="AA135" s="43"/>
    </row>
    <row r="136" spans="26:27">
      <c r="Z136" s="43"/>
      <c r="AA136" s="43"/>
    </row>
    <row r="137" spans="26:27">
      <c r="Z137" s="43"/>
      <c r="AA137" s="43"/>
    </row>
    <row r="138" spans="26:27">
      <c r="Z138" s="43"/>
      <c r="AA138" s="43"/>
    </row>
    <row r="139" spans="26:27">
      <c r="Z139" s="43"/>
      <c r="AA139" s="43"/>
    </row>
  </sheetData>
  <sortState xmlns:xlrd2="http://schemas.microsoft.com/office/spreadsheetml/2017/richdata2" ref="C11:K18">
    <sortCondition descending="1" ref="E11:E18"/>
  </sortState>
  <mergeCells count="18"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A140"/>
  <sheetViews>
    <sheetView topLeftCell="A16" zoomScaleNormal="100" workbookViewId="0">
      <pane xSplit="4" topLeftCell="E1" activePane="topRight" state="frozen"/>
      <selection pane="topRight" activeCell="G32" sqref="G3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44140625" style="14" customWidth="1"/>
    <col min="6" max="9" width="7.88671875" style="15" customWidth="1"/>
    <col min="10" max="11" width="8.88671875" style="15"/>
    <col min="12" max="12" width="11.33203125" style="15" customWidth="1"/>
    <col min="13" max="13" width="8.88671875" style="14"/>
    <col min="14" max="14" width="11.33203125" style="15" customWidth="1"/>
    <col min="15" max="22" width="8.88671875" style="14"/>
    <col min="23" max="23" width="10" style="14" customWidth="1"/>
    <col min="24" max="24" width="8.88671875" style="14"/>
    <col min="25" max="25" width="46.88671875" style="14" customWidth="1"/>
    <col min="26" max="26" width="13.88671875" style="14" customWidth="1"/>
    <col min="27" max="27" width="14.33203125" style="14" customWidth="1"/>
    <col min="28" max="16384" width="8.88671875" style="14"/>
  </cols>
  <sheetData>
    <row r="3" spans="2:27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2:27">
      <c r="B4" s="17" t="s">
        <v>679</v>
      </c>
      <c r="C4" s="16"/>
      <c r="D4" s="16"/>
      <c r="E4" s="16"/>
      <c r="F4" s="18"/>
    </row>
    <row r="5" spans="2:27">
      <c r="C5" s="16"/>
      <c r="D5" s="16"/>
      <c r="E5" s="16"/>
      <c r="F5" s="18"/>
    </row>
    <row r="6" spans="2:27">
      <c r="C6" s="133"/>
      <c r="D6" s="133"/>
      <c r="E6" s="18"/>
      <c r="F6" s="18"/>
    </row>
    <row r="7" spans="2:27">
      <c r="B7" s="19" t="s">
        <v>242</v>
      </c>
      <c r="C7" s="20"/>
    </row>
    <row r="8" spans="2:27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O8" s="15"/>
      <c r="P8" s="15"/>
      <c r="Q8" s="15"/>
      <c r="R8" s="15"/>
      <c r="S8" s="15"/>
    </row>
    <row r="9" spans="2:27" ht="15" customHeight="1">
      <c r="B9" s="123" t="s">
        <v>1</v>
      </c>
      <c r="C9" s="130" t="s">
        <v>2</v>
      </c>
      <c r="D9" s="130" t="s">
        <v>3</v>
      </c>
      <c r="E9" s="136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 t="s">
        <v>10</v>
      </c>
      <c r="S9" s="118"/>
      <c r="T9" s="139"/>
      <c r="U9" s="139"/>
      <c r="V9" s="130"/>
      <c r="W9" s="130"/>
      <c r="X9" s="138"/>
      <c r="Y9" s="138"/>
      <c r="Z9" s="138"/>
      <c r="AA9" s="138"/>
    </row>
    <row r="10" spans="2:27">
      <c r="B10" s="124"/>
      <c r="C10" s="130"/>
      <c r="D10" s="130"/>
      <c r="E10" s="13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X10" s="77"/>
      <c r="Y10" s="76"/>
      <c r="Z10" s="77"/>
      <c r="AA10" s="76"/>
    </row>
    <row r="11" spans="2:27" customFormat="1">
      <c r="B11" s="22">
        <v>1</v>
      </c>
      <c r="C11" s="86" t="s">
        <v>129</v>
      </c>
      <c r="D11" s="34" t="s">
        <v>156</v>
      </c>
      <c r="E11" s="23">
        <f t="shared" ref="E11:E42" si="0">SUM(G11,I11,K11,Q11)</f>
        <v>328.5</v>
      </c>
      <c r="F11" s="23">
        <v>1</v>
      </c>
      <c r="G11" s="33">
        <f>IFERROR(VLOOKUP(F11,points,3,FALSE),"")</f>
        <v>270</v>
      </c>
      <c r="H11" s="34">
        <v>6</v>
      </c>
      <c r="I11" s="33">
        <f t="shared" ref="I11:I18" si="1">IFERROR(VLOOKUP(H11,points,2,FALSE),"")</f>
        <v>36</v>
      </c>
      <c r="J11" s="23">
        <v>9</v>
      </c>
      <c r="K11" s="33">
        <f>IFERROR(VLOOKUP(J11,points,2,FALSE),"")</f>
        <v>22.5</v>
      </c>
      <c r="L11" s="32"/>
      <c r="M11" s="33"/>
      <c r="N11" s="32"/>
      <c r="O11" s="21"/>
      <c r="P11" s="32"/>
      <c r="Q11" s="21"/>
      <c r="R11" s="32"/>
      <c r="S11" s="21"/>
      <c r="T11" s="32"/>
      <c r="U11" s="21"/>
      <c r="V11" s="32"/>
      <c r="W11" s="21"/>
      <c r="X11" s="70"/>
      <c r="Y11" s="18"/>
      <c r="Z11" s="70"/>
      <c r="AA11" s="18"/>
    </row>
    <row r="12" spans="2:27">
      <c r="B12" s="22">
        <v>2</v>
      </c>
      <c r="C12" s="101" t="s">
        <v>142</v>
      </c>
      <c r="D12" s="23" t="s">
        <v>158</v>
      </c>
      <c r="E12" s="23">
        <f t="shared" si="0"/>
        <v>178.125</v>
      </c>
      <c r="F12" s="23">
        <v>1</v>
      </c>
      <c r="G12" s="33">
        <f>IFERROR(VLOOKUP(F12,points,3,FALSE),"")/2</f>
        <v>135</v>
      </c>
      <c r="H12" s="34">
        <v>12</v>
      </c>
      <c r="I12" s="33">
        <f t="shared" si="1"/>
        <v>18</v>
      </c>
      <c r="J12" s="23">
        <v>4</v>
      </c>
      <c r="K12" s="33">
        <f>IFERROR(VLOOKUP(J12,points,2,FALSE),"")/2</f>
        <v>25.125</v>
      </c>
      <c r="L12" s="23"/>
      <c r="M12" s="33"/>
      <c r="N12" s="23"/>
      <c r="O12" s="42"/>
      <c r="P12" s="23"/>
      <c r="Q12" s="42"/>
      <c r="R12" s="23"/>
      <c r="S12" s="34"/>
      <c r="T12" s="34"/>
      <c r="U12" s="37"/>
      <c r="V12" s="34"/>
      <c r="W12" s="37"/>
      <c r="X12" s="40"/>
      <c r="Y12" s="43"/>
      <c r="Z12" s="43"/>
      <c r="AA12" s="40"/>
    </row>
    <row r="13" spans="2:27">
      <c r="B13" s="22">
        <v>3</v>
      </c>
      <c r="C13" s="86" t="s">
        <v>130</v>
      </c>
      <c r="D13" s="34" t="s">
        <v>159</v>
      </c>
      <c r="E13" s="23">
        <f t="shared" si="0"/>
        <v>156</v>
      </c>
      <c r="F13" s="23">
        <v>3</v>
      </c>
      <c r="G13" s="33">
        <f t="shared" ref="G13:G18" si="2">IFERROR(VLOOKUP(F13,points,3,FALSE),"")</f>
        <v>135</v>
      </c>
      <c r="H13" s="34">
        <v>19</v>
      </c>
      <c r="I13" s="33">
        <f t="shared" si="1"/>
        <v>9.75</v>
      </c>
      <c r="J13" s="23">
        <v>17</v>
      </c>
      <c r="K13" s="33">
        <f t="shared" ref="K13:K18" si="3">IFERROR(VLOOKUP(J13,points,2,FALSE),"")</f>
        <v>11.25</v>
      </c>
      <c r="L13" s="23"/>
      <c r="M13" s="38"/>
      <c r="N13" s="23"/>
      <c r="O13" s="42"/>
      <c r="P13" s="23"/>
      <c r="Q13" s="42"/>
      <c r="R13" s="23"/>
      <c r="S13" s="34"/>
      <c r="T13" s="23"/>
      <c r="U13" s="23"/>
      <c r="V13" s="23"/>
      <c r="W13" s="42"/>
      <c r="X13" s="41"/>
      <c r="Y13" s="43"/>
      <c r="Z13" s="43"/>
      <c r="AA13" s="40"/>
    </row>
    <row r="14" spans="2:27">
      <c r="B14" s="22">
        <v>4</v>
      </c>
      <c r="C14" s="86" t="s">
        <v>132</v>
      </c>
      <c r="D14" s="34" t="s">
        <v>165</v>
      </c>
      <c r="E14" s="23">
        <f t="shared" si="0"/>
        <v>117</v>
      </c>
      <c r="F14" s="23">
        <v>4</v>
      </c>
      <c r="G14" s="33">
        <f t="shared" si="2"/>
        <v>100.5</v>
      </c>
      <c r="H14" s="34">
        <v>25</v>
      </c>
      <c r="I14" s="33">
        <f t="shared" si="1"/>
        <v>7.75</v>
      </c>
      <c r="J14" s="23">
        <v>21</v>
      </c>
      <c r="K14" s="33">
        <f t="shared" si="3"/>
        <v>8.75</v>
      </c>
      <c r="L14" s="23"/>
      <c r="M14" s="38"/>
      <c r="N14" s="23"/>
      <c r="O14" s="34"/>
      <c r="P14" s="34"/>
      <c r="Q14" s="37"/>
      <c r="R14" s="34"/>
      <c r="S14" s="34"/>
      <c r="T14" s="34"/>
      <c r="U14" s="23"/>
      <c r="V14" s="23"/>
      <c r="W14" s="42"/>
      <c r="X14" s="41"/>
      <c r="Y14" s="43"/>
      <c r="Z14" s="43"/>
      <c r="AA14" s="40"/>
    </row>
    <row r="15" spans="2:27">
      <c r="B15" s="22">
        <v>4</v>
      </c>
      <c r="C15" s="86" t="s">
        <v>128</v>
      </c>
      <c r="D15" s="34" t="s">
        <v>157</v>
      </c>
      <c r="E15" s="23">
        <f t="shared" si="0"/>
        <v>117</v>
      </c>
      <c r="F15" s="23">
        <v>6</v>
      </c>
      <c r="G15" s="33">
        <f t="shared" si="2"/>
        <v>72</v>
      </c>
      <c r="H15" s="34">
        <v>8</v>
      </c>
      <c r="I15" s="33">
        <f t="shared" si="1"/>
        <v>27</v>
      </c>
      <c r="J15" s="23">
        <v>12</v>
      </c>
      <c r="K15" s="33">
        <f t="shared" si="3"/>
        <v>18</v>
      </c>
      <c r="L15" s="23"/>
      <c r="M15" s="38"/>
      <c r="N15" s="23"/>
      <c r="O15" s="42"/>
      <c r="P15" s="23"/>
      <c r="Q15" s="42"/>
      <c r="R15" s="23"/>
      <c r="S15" s="34"/>
      <c r="T15" s="34"/>
      <c r="U15" s="23"/>
      <c r="V15" s="23"/>
      <c r="W15" s="42"/>
      <c r="X15" s="41"/>
      <c r="Y15" s="43"/>
      <c r="Z15" s="43"/>
      <c r="AA15" s="40"/>
    </row>
    <row r="16" spans="2:27">
      <c r="B16" s="22">
        <v>6</v>
      </c>
      <c r="C16" s="86" t="s">
        <v>141</v>
      </c>
      <c r="D16" s="34" t="s">
        <v>243</v>
      </c>
      <c r="E16" s="23">
        <f t="shared" si="0"/>
        <v>105.5</v>
      </c>
      <c r="F16" s="23">
        <v>5</v>
      </c>
      <c r="G16" s="33">
        <f t="shared" si="2"/>
        <v>81</v>
      </c>
      <c r="H16" s="34">
        <v>21</v>
      </c>
      <c r="I16" s="33">
        <f t="shared" si="1"/>
        <v>8.75</v>
      </c>
      <c r="J16" s="23">
        <v>15</v>
      </c>
      <c r="K16" s="33">
        <f t="shared" si="3"/>
        <v>15.75</v>
      </c>
      <c r="L16" s="23"/>
      <c r="M16" s="38"/>
      <c r="N16" s="23"/>
      <c r="O16" s="42"/>
      <c r="P16" s="23"/>
      <c r="Q16" s="42"/>
      <c r="R16" s="23"/>
      <c r="S16" s="34"/>
      <c r="T16" s="23"/>
      <c r="U16" s="42"/>
      <c r="V16" s="23"/>
      <c r="W16" s="42"/>
      <c r="X16" s="40"/>
      <c r="Y16" s="43"/>
      <c r="Z16" s="43"/>
      <c r="AA16" s="40"/>
    </row>
    <row r="17" spans="2:27">
      <c r="B17" s="22">
        <v>7</v>
      </c>
      <c r="C17" s="86" t="s">
        <v>144</v>
      </c>
      <c r="D17" s="34" t="s">
        <v>171</v>
      </c>
      <c r="E17" s="23">
        <f t="shared" si="0"/>
        <v>76.25</v>
      </c>
      <c r="F17" s="23">
        <v>7</v>
      </c>
      <c r="G17" s="33">
        <f t="shared" si="2"/>
        <v>64.5</v>
      </c>
      <c r="H17" s="34">
        <v>25</v>
      </c>
      <c r="I17" s="33">
        <f t="shared" si="1"/>
        <v>7.75</v>
      </c>
      <c r="J17" s="23">
        <v>41</v>
      </c>
      <c r="K17" s="33">
        <f t="shared" si="3"/>
        <v>4</v>
      </c>
      <c r="L17" s="23"/>
      <c r="M17" s="38"/>
      <c r="N17" s="23"/>
      <c r="O17" s="34"/>
      <c r="P17" s="34"/>
      <c r="Q17" s="37"/>
      <c r="R17" s="34"/>
      <c r="S17" s="34"/>
      <c r="T17" s="34"/>
      <c r="U17" s="37"/>
      <c r="V17" s="34"/>
      <c r="W17" s="37"/>
      <c r="X17" s="40"/>
      <c r="Y17" s="43"/>
      <c r="Z17" s="43"/>
      <c r="AA17" s="40"/>
    </row>
    <row r="18" spans="2:27">
      <c r="B18" s="22">
        <v>8</v>
      </c>
      <c r="C18" s="86" t="s">
        <v>135</v>
      </c>
      <c r="D18" s="34" t="s">
        <v>259</v>
      </c>
      <c r="E18" s="23">
        <f t="shared" si="0"/>
        <v>66.75</v>
      </c>
      <c r="F18" s="23">
        <v>8</v>
      </c>
      <c r="G18" s="33">
        <f t="shared" si="2"/>
        <v>54</v>
      </c>
      <c r="H18" s="34">
        <v>37</v>
      </c>
      <c r="I18" s="33">
        <f t="shared" si="1"/>
        <v>4</v>
      </c>
      <c r="J18" s="23">
        <v>21</v>
      </c>
      <c r="K18" s="33">
        <f t="shared" si="3"/>
        <v>8.75</v>
      </c>
      <c r="L18" s="23"/>
      <c r="M18" s="38"/>
      <c r="N18" s="23"/>
      <c r="O18" s="34"/>
      <c r="P18" s="34"/>
      <c r="Q18" s="37"/>
      <c r="R18" s="34"/>
      <c r="S18" s="34"/>
      <c r="T18" s="34"/>
      <c r="U18" s="37"/>
      <c r="V18" s="34"/>
      <c r="W18" s="37"/>
      <c r="Y18" s="43"/>
      <c r="Z18" s="43"/>
    </row>
    <row r="19" spans="2:27">
      <c r="B19" s="22">
        <v>9</v>
      </c>
      <c r="C19" s="101" t="s">
        <v>138</v>
      </c>
      <c r="D19" s="23" t="s">
        <v>178</v>
      </c>
      <c r="E19" s="23">
        <f t="shared" si="0"/>
        <v>49.5</v>
      </c>
      <c r="F19" s="23">
        <v>5</v>
      </c>
      <c r="G19" s="33">
        <f>IFERROR(VLOOKUP(F19,points,3,FALSE),"")/2</f>
        <v>40.5</v>
      </c>
      <c r="H19" s="34"/>
      <c r="I19" s="33"/>
      <c r="J19" s="23">
        <v>12</v>
      </c>
      <c r="K19" s="33">
        <f>IFERROR(VLOOKUP(J19,points,2,FALSE),"")/2</f>
        <v>9</v>
      </c>
      <c r="L19" s="23"/>
      <c r="M19" s="38"/>
      <c r="N19" s="23"/>
      <c r="O19" s="34"/>
      <c r="P19" s="34"/>
      <c r="Q19" s="37"/>
      <c r="R19" s="34"/>
      <c r="S19" s="34"/>
      <c r="T19" s="34"/>
      <c r="U19" s="37"/>
      <c r="V19" s="34"/>
      <c r="W19" s="37"/>
      <c r="Y19" s="43"/>
      <c r="Z19" s="43"/>
    </row>
    <row r="20" spans="2:27">
      <c r="B20" s="22">
        <v>10</v>
      </c>
      <c r="C20" s="53" t="s">
        <v>655</v>
      </c>
      <c r="D20" s="92" t="s">
        <v>656</v>
      </c>
      <c r="E20" s="23">
        <f t="shared" si="0"/>
        <v>45</v>
      </c>
      <c r="F20" s="23">
        <v>9</v>
      </c>
      <c r="G20" s="33">
        <f t="shared" ref="G20:G33" si="4">IFERROR(VLOOKUP(F20,points,3,FALSE),"")</f>
        <v>45</v>
      </c>
      <c r="H20" s="34"/>
      <c r="I20" s="33"/>
      <c r="J20" s="23"/>
      <c r="K20" s="33"/>
      <c r="L20" s="34"/>
      <c r="M20" s="38"/>
      <c r="N20" s="34"/>
      <c r="O20" s="34"/>
      <c r="P20" s="34"/>
      <c r="Q20" s="37"/>
      <c r="R20" s="34"/>
      <c r="S20" s="34"/>
      <c r="T20" s="34"/>
      <c r="U20" s="37"/>
      <c r="V20" s="34"/>
      <c r="W20" s="37"/>
      <c r="Z20" s="43"/>
      <c r="AA20" s="43"/>
    </row>
    <row r="21" spans="2:27">
      <c r="B21" s="22">
        <v>11</v>
      </c>
      <c r="C21" s="86" t="s">
        <v>131</v>
      </c>
      <c r="D21" s="34" t="s">
        <v>254</v>
      </c>
      <c r="E21" s="23">
        <f t="shared" si="0"/>
        <v>39</v>
      </c>
      <c r="F21" s="23">
        <v>10</v>
      </c>
      <c r="G21" s="33">
        <f t="shared" si="4"/>
        <v>39</v>
      </c>
      <c r="H21" s="34"/>
      <c r="I21" s="33"/>
      <c r="J21" s="23"/>
      <c r="K21" s="33"/>
      <c r="L21" s="23"/>
      <c r="M21" s="38"/>
      <c r="N21" s="23"/>
      <c r="O21" s="34"/>
      <c r="P21" s="34"/>
      <c r="Q21" s="37"/>
      <c r="R21" s="34"/>
      <c r="S21" s="34"/>
      <c r="T21" s="34"/>
      <c r="U21" s="37"/>
      <c r="V21" s="34"/>
      <c r="W21" s="37"/>
      <c r="Y21" s="43"/>
      <c r="Z21" s="43"/>
    </row>
    <row r="22" spans="2:27">
      <c r="B22" s="22">
        <v>12</v>
      </c>
      <c r="C22" s="86" t="s">
        <v>133</v>
      </c>
      <c r="D22" s="34" t="s">
        <v>253</v>
      </c>
      <c r="E22" s="23">
        <f t="shared" si="0"/>
        <v>37.5</v>
      </c>
      <c r="F22" s="23">
        <v>11</v>
      </c>
      <c r="G22" s="33">
        <f t="shared" si="4"/>
        <v>37.5</v>
      </c>
      <c r="H22" s="34"/>
      <c r="I22" s="33"/>
      <c r="J22" s="23"/>
      <c r="K22" s="33"/>
      <c r="L22" s="23"/>
      <c r="M22" s="38"/>
      <c r="N22" s="23"/>
      <c r="O22" s="34"/>
      <c r="P22" s="34"/>
      <c r="Q22" s="37"/>
      <c r="R22" s="34"/>
      <c r="S22" s="34"/>
      <c r="T22" s="34"/>
      <c r="U22" s="37"/>
      <c r="V22" s="34"/>
      <c r="W22" s="37"/>
      <c r="Y22" s="43"/>
      <c r="Z22" s="43"/>
    </row>
    <row r="23" spans="2:27">
      <c r="B23" s="22">
        <v>13</v>
      </c>
      <c r="C23" s="86" t="s">
        <v>145</v>
      </c>
      <c r="D23" s="34" t="s">
        <v>170</v>
      </c>
      <c r="E23" s="23">
        <f t="shared" si="0"/>
        <v>36</v>
      </c>
      <c r="F23" s="23">
        <v>12</v>
      </c>
      <c r="G23" s="33">
        <f t="shared" si="4"/>
        <v>36</v>
      </c>
      <c r="H23" s="34"/>
      <c r="I23" s="33"/>
      <c r="J23" s="23"/>
      <c r="K23" s="33"/>
      <c r="L23" s="23"/>
      <c r="M23" s="33"/>
      <c r="N23" s="23"/>
      <c r="O23" s="42"/>
      <c r="P23" s="42"/>
      <c r="Q23" s="42"/>
      <c r="R23" s="42"/>
      <c r="S23" s="42"/>
      <c r="T23" s="23"/>
      <c r="U23" s="23"/>
      <c r="V23" s="42"/>
      <c r="W23" s="42"/>
      <c r="X23" s="40"/>
      <c r="Y23" s="43"/>
      <c r="Z23" s="43"/>
      <c r="AA23" s="40"/>
    </row>
    <row r="24" spans="2:27">
      <c r="B24" s="22">
        <v>14</v>
      </c>
      <c r="C24" s="86" t="s">
        <v>146</v>
      </c>
      <c r="D24" s="34" t="s">
        <v>166</v>
      </c>
      <c r="E24" s="23">
        <f t="shared" si="0"/>
        <v>34.5</v>
      </c>
      <c r="F24" s="23">
        <v>13</v>
      </c>
      <c r="G24" s="33">
        <f t="shared" si="4"/>
        <v>34.5</v>
      </c>
      <c r="H24" s="34"/>
      <c r="I24" s="33"/>
      <c r="J24" s="23"/>
      <c r="K24" s="33"/>
      <c r="L24" s="23"/>
      <c r="M24" s="33"/>
      <c r="N24" s="23"/>
      <c r="O24" s="42"/>
      <c r="P24" s="42"/>
      <c r="Q24" s="42"/>
      <c r="R24" s="42"/>
      <c r="S24" s="42"/>
      <c r="T24" s="23"/>
      <c r="U24" s="23"/>
      <c r="V24" s="42"/>
      <c r="W24" s="42"/>
      <c r="X24" s="40"/>
      <c r="Y24" s="43"/>
      <c r="Z24" s="43"/>
      <c r="AA24" s="40"/>
    </row>
    <row r="25" spans="2:27">
      <c r="B25" s="22">
        <v>15</v>
      </c>
      <c r="C25" s="86" t="s">
        <v>137</v>
      </c>
      <c r="D25" s="34" t="s">
        <v>270</v>
      </c>
      <c r="E25" s="23">
        <f t="shared" si="0"/>
        <v>33</v>
      </c>
      <c r="F25" s="23">
        <v>14</v>
      </c>
      <c r="G25" s="33">
        <f t="shared" si="4"/>
        <v>33</v>
      </c>
      <c r="H25" s="34"/>
      <c r="I25" s="33"/>
      <c r="J25" s="23"/>
      <c r="K25" s="33"/>
      <c r="L25" s="23"/>
      <c r="M25" s="33"/>
      <c r="N25" s="23"/>
      <c r="O25" s="42"/>
      <c r="P25" s="42"/>
      <c r="Q25" s="42"/>
      <c r="R25" s="42"/>
      <c r="S25" s="42"/>
      <c r="T25" s="23"/>
      <c r="U25" s="23"/>
      <c r="V25" s="42"/>
      <c r="W25" s="42"/>
      <c r="X25" s="40"/>
      <c r="Y25" s="43"/>
      <c r="Z25" s="43"/>
      <c r="AA25" s="40"/>
    </row>
    <row r="26" spans="2:27">
      <c r="B26" s="22">
        <v>16</v>
      </c>
      <c r="C26" s="86" t="s">
        <v>136</v>
      </c>
      <c r="D26" s="34" t="s">
        <v>173</v>
      </c>
      <c r="E26" s="23">
        <f t="shared" si="0"/>
        <v>31.5</v>
      </c>
      <c r="F26" s="23">
        <v>15</v>
      </c>
      <c r="G26" s="33">
        <f t="shared" si="4"/>
        <v>31.5</v>
      </c>
      <c r="H26" s="34"/>
      <c r="I26" s="33"/>
      <c r="J26" s="23"/>
      <c r="K26" s="33"/>
      <c r="L26" s="23"/>
      <c r="M26" s="33"/>
      <c r="N26" s="23"/>
      <c r="O26" s="42"/>
      <c r="P26" s="42"/>
      <c r="Q26" s="42"/>
      <c r="R26" s="42"/>
      <c r="S26" s="42"/>
      <c r="T26" s="23"/>
      <c r="U26" s="23"/>
      <c r="V26" s="42"/>
      <c r="W26" s="42"/>
      <c r="X26" s="40"/>
      <c r="Y26" s="43"/>
      <c r="Z26" s="43"/>
      <c r="AA26" s="40"/>
    </row>
    <row r="27" spans="2:27">
      <c r="B27" s="22">
        <v>17</v>
      </c>
      <c r="C27" s="86" t="s">
        <v>288</v>
      </c>
      <c r="D27" s="34" t="s">
        <v>289</v>
      </c>
      <c r="E27" s="23">
        <f t="shared" si="0"/>
        <v>28.5</v>
      </c>
      <c r="F27" s="23">
        <v>16</v>
      </c>
      <c r="G27" s="33">
        <f t="shared" si="4"/>
        <v>28.5</v>
      </c>
      <c r="H27" s="34"/>
      <c r="I27" s="33"/>
      <c r="J27" s="23"/>
      <c r="K27" s="33"/>
      <c r="L27" s="23"/>
      <c r="M27" s="33"/>
      <c r="N27" s="23"/>
      <c r="O27" s="42"/>
      <c r="P27" s="42"/>
      <c r="Q27" s="42"/>
      <c r="R27" s="42"/>
      <c r="S27" s="42"/>
      <c r="T27" s="23"/>
      <c r="U27" s="23"/>
      <c r="V27" s="42"/>
      <c r="W27" s="42"/>
      <c r="X27" s="40"/>
      <c r="Y27" s="43"/>
      <c r="Z27" s="43"/>
      <c r="AA27" s="40"/>
    </row>
    <row r="28" spans="2:27">
      <c r="B28" s="22">
        <v>18</v>
      </c>
      <c r="C28" s="86" t="s">
        <v>167</v>
      </c>
      <c r="D28" s="34" t="s">
        <v>168</v>
      </c>
      <c r="E28" s="23">
        <f t="shared" si="0"/>
        <v>22.5</v>
      </c>
      <c r="F28" s="110">
        <v>17</v>
      </c>
      <c r="G28" s="33">
        <f t="shared" si="4"/>
        <v>22.5</v>
      </c>
      <c r="H28" s="34"/>
      <c r="I28" s="33"/>
      <c r="J28" s="23"/>
      <c r="K28" s="33"/>
      <c r="L28" s="23"/>
      <c r="M28" s="33"/>
      <c r="N28" s="23"/>
      <c r="O28" s="42"/>
      <c r="P28" s="42"/>
      <c r="Q28" s="42"/>
      <c r="R28" s="42"/>
      <c r="S28" s="42"/>
      <c r="T28" s="23"/>
      <c r="U28" s="23"/>
      <c r="V28" s="42"/>
      <c r="W28" s="42"/>
      <c r="X28" s="40"/>
      <c r="Y28" s="43"/>
      <c r="Z28" s="43"/>
      <c r="AA28" s="40"/>
    </row>
    <row r="29" spans="2:27">
      <c r="B29" s="22">
        <v>19</v>
      </c>
      <c r="C29" s="86" t="s">
        <v>134</v>
      </c>
      <c r="D29" s="34" t="s">
        <v>162</v>
      </c>
      <c r="E29" s="23">
        <f t="shared" si="0"/>
        <v>21</v>
      </c>
      <c r="F29" s="110">
        <v>18</v>
      </c>
      <c r="G29" s="33">
        <f t="shared" si="4"/>
        <v>21</v>
      </c>
      <c r="H29" s="34"/>
      <c r="I29" s="33"/>
      <c r="J29" s="23"/>
      <c r="K29" s="33"/>
      <c r="L29" s="23"/>
      <c r="M29" s="33"/>
      <c r="N29" s="23"/>
      <c r="O29" s="42"/>
      <c r="P29" s="42"/>
      <c r="Q29" s="42"/>
      <c r="R29" s="42"/>
      <c r="S29" s="42"/>
      <c r="T29" s="23"/>
      <c r="U29" s="23"/>
      <c r="V29" s="42"/>
      <c r="W29" s="42"/>
      <c r="X29" s="40"/>
      <c r="Y29" s="43"/>
      <c r="Z29" s="43"/>
      <c r="AA29" s="40"/>
    </row>
    <row r="30" spans="2:27">
      <c r="B30" s="22">
        <v>20</v>
      </c>
      <c r="C30" s="86" t="s">
        <v>174</v>
      </c>
      <c r="D30" s="34" t="s">
        <v>175</v>
      </c>
      <c r="E30" s="23">
        <f t="shared" si="0"/>
        <v>19.5</v>
      </c>
      <c r="F30" s="110">
        <v>19</v>
      </c>
      <c r="G30" s="33">
        <f t="shared" si="4"/>
        <v>19.5</v>
      </c>
      <c r="H30" s="34"/>
      <c r="I30" s="33"/>
      <c r="J30" s="23"/>
      <c r="K30" s="33"/>
      <c r="L30" s="23"/>
      <c r="M30" s="33"/>
      <c r="N30" s="23"/>
      <c r="O30" s="42"/>
      <c r="P30" s="42"/>
      <c r="Q30" s="42"/>
      <c r="R30" s="42"/>
      <c r="S30" s="42"/>
      <c r="T30" s="23"/>
      <c r="U30" s="23"/>
      <c r="V30" s="42"/>
      <c r="W30" s="42"/>
      <c r="X30" s="40"/>
      <c r="Y30" s="43"/>
      <c r="Z30" s="43"/>
      <c r="AA30" s="40"/>
    </row>
    <row r="31" spans="2:27">
      <c r="B31" s="22">
        <v>21</v>
      </c>
      <c r="C31" s="86" t="s">
        <v>139</v>
      </c>
      <c r="D31" s="34" t="s">
        <v>179</v>
      </c>
      <c r="E31" s="23">
        <f t="shared" si="0"/>
        <v>19.5</v>
      </c>
      <c r="F31" s="110">
        <v>19</v>
      </c>
      <c r="G31" s="33">
        <f t="shared" si="4"/>
        <v>19.5</v>
      </c>
      <c r="H31" s="34"/>
      <c r="I31" s="33"/>
      <c r="J31" s="23"/>
      <c r="K31" s="33"/>
      <c r="L31" s="23"/>
      <c r="M31" s="33"/>
      <c r="N31" s="23"/>
      <c r="O31" s="42"/>
      <c r="P31" s="42"/>
      <c r="Q31" s="42"/>
      <c r="R31" s="42"/>
      <c r="S31" s="42"/>
      <c r="T31" s="23"/>
      <c r="U31" s="23"/>
      <c r="V31" s="42"/>
      <c r="W31" s="42"/>
      <c r="X31" s="40"/>
      <c r="Y31" s="43"/>
      <c r="Z31" s="43"/>
      <c r="AA31" s="40"/>
    </row>
    <row r="32" spans="2:27">
      <c r="B32" s="22">
        <v>22</v>
      </c>
      <c r="C32" s="86" t="s">
        <v>186</v>
      </c>
      <c r="D32" s="74">
        <v>39582</v>
      </c>
      <c r="E32" s="23">
        <f t="shared" si="0"/>
        <v>17.5</v>
      </c>
      <c r="F32" s="23">
        <v>21</v>
      </c>
      <c r="G32" s="33">
        <f t="shared" si="4"/>
        <v>17.5</v>
      </c>
      <c r="H32" s="34"/>
      <c r="I32" s="33"/>
      <c r="J32" s="23"/>
      <c r="K32" s="33"/>
      <c r="L32" s="23"/>
      <c r="M32" s="33"/>
      <c r="N32" s="23"/>
      <c r="O32" s="42"/>
      <c r="P32" s="42"/>
      <c r="Q32" s="42"/>
      <c r="R32" s="42"/>
      <c r="S32" s="42"/>
      <c r="T32" s="23"/>
      <c r="U32" s="23"/>
      <c r="V32" s="42"/>
      <c r="W32" s="42"/>
      <c r="X32" s="40"/>
      <c r="Y32" s="43"/>
      <c r="Z32" s="43"/>
      <c r="AA32" s="40"/>
    </row>
    <row r="33" spans="1:27">
      <c r="B33" s="22">
        <v>23</v>
      </c>
      <c r="C33" s="53" t="s">
        <v>659</v>
      </c>
      <c r="D33" s="74">
        <v>39707</v>
      </c>
      <c r="E33" s="23">
        <f t="shared" si="0"/>
        <v>17</v>
      </c>
      <c r="F33" s="23">
        <v>22</v>
      </c>
      <c r="G33" s="33">
        <f t="shared" si="4"/>
        <v>17</v>
      </c>
      <c r="H33" s="34"/>
      <c r="I33" s="33"/>
      <c r="J33" s="23"/>
      <c r="K33" s="33"/>
      <c r="L33" s="23"/>
      <c r="M33" s="33"/>
      <c r="N33" s="23"/>
      <c r="O33" s="42"/>
      <c r="P33" s="42"/>
      <c r="Q33" s="42"/>
      <c r="R33" s="42"/>
      <c r="S33" s="42"/>
      <c r="T33" s="23"/>
      <c r="U33" s="23"/>
      <c r="V33" s="42"/>
      <c r="W33" s="42"/>
      <c r="X33" s="40"/>
      <c r="Y33" s="43"/>
      <c r="Z33" s="43"/>
      <c r="AA33" s="40"/>
    </row>
    <row r="34" spans="1:27">
      <c r="B34" s="22">
        <v>24</v>
      </c>
      <c r="C34" s="101" t="s">
        <v>194</v>
      </c>
      <c r="D34" s="24" t="s">
        <v>158</v>
      </c>
      <c r="E34" s="23">
        <f t="shared" si="0"/>
        <v>7.5</v>
      </c>
      <c r="F34" s="23">
        <v>26</v>
      </c>
      <c r="G34" s="33">
        <f>IFERROR(VLOOKUP(F34,points,3,FALSE),"")/2</f>
        <v>7.5</v>
      </c>
      <c r="H34" s="34"/>
      <c r="I34" s="33"/>
      <c r="J34" s="23"/>
      <c r="K34" s="33"/>
      <c r="L34" s="23"/>
      <c r="M34" s="33"/>
      <c r="N34" s="23"/>
      <c r="O34" s="42"/>
      <c r="P34" s="42"/>
      <c r="Q34" s="42"/>
      <c r="R34" s="42"/>
      <c r="S34" s="42"/>
      <c r="T34" s="23"/>
      <c r="U34" s="23"/>
      <c r="V34" s="42"/>
      <c r="W34" s="42"/>
      <c r="X34" s="40"/>
      <c r="Y34" s="43"/>
      <c r="Z34" s="43"/>
      <c r="AA34" s="40"/>
    </row>
    <row r="35" spans="1:27">
      <c r="B35" s="22">
        <v>25</v>
      </c>
      <c r="C35" s="86" t="s">
        <v>201</v>
      </c>
      <c r="D35" s="24" t="s">
        <v>188</v>
      </c>
      <c r="E35" s="23">
        <f t="shared" si="0"/>
        <v>0</v>
      </c>
      <c r="F35" s="23"/>
      <c r="G35" s="33" t="str">
        <f>IFERROR(VLOOKUP(F35,points,3,FALSE),"")</f>
        <v/>
      </c>
      <c r="H35" s="34"/>
      <c r="I35" s="33"/>
      <c r="J35" s="23"/>
      <c r="K35" s="33"/>
      <c r="L35" s="23"/>
      <c r="M35" s="33"/>
      <c r="N35" s="23"/>
      <c r="O35" s="42"/>
      <c r="P35" s="42"/>
      <c r="Q35" s="42"/>
      <c r="R35" s="42"/>
      <c r="S35" s="42"/>
      <c r="T35" s="23"/>
      <c r="U35" s="23"/>
      <c r="V35" s="42"/>
      <c r="W35" s="42"/>
      <c r="X35" s="40"/>
      <c r="Y35" s="43"/>
      <c r="Z35" s="43"/>
      <c r="AA35" s="40"/>
    </row>
    <row r="36" spans="1:27">
      <c r="B36" s="22">
        <v>26</v>
      </c>
      <c r="C36" s="86" t="s">
        <v>140</v>
      </c>
      <c r="D36" s="34" t="s">
        <v>180</v>
      </c>
      <c r="E36" s="23">
        <f t="shared" si="0"/>
        <v>0</v>
      </c>
      <c r="F36" s="23"/>
      <c r="G36" s="33" t="str">
        <f>IFERROR(VLOOKUP(F36,points,3,FALSE),"")</f>
        <v/>
      </c>
      <c r="H36" s="34"/>
      <c r="I36" s="33"/>
      <c r="J36" s="23"/>
      <c r="K36" s="33"/>
      <c r="L36" s="23"/>
      <c r="M36" s="33"/>
      <c r="N36" s="23"/>
      <c r="O36" s="42"/>
      <c r="P36" s="42"/>
      <c r="Q36" s="42"/>
      <c r="R36" s="42"/>
      <c r="S36" s="42"/>
      <c r="T36" s="23"/>
      <c r="U36" s="23"/>
      <c r="V36" s="42"/>
      <c r="W36" s="42"/>
      <c r="X36" s="40"/>
      <c r="Y36" s="43"/>
      <c r="Z36" s="43"/>
      <c r="AA36" s="40"/>
    </row>
    <row r="37" spans="1:27">
      <c r="B37" s="22">
        <v>27</v>
      </c>
      <c r="C37" s="86" t="s">
        <v>163</v>
      </c>
      <c r="D37" s="34" t="s">
        <v>164</v>
      </c>
      <c r="E37" s="23">
        <f t="shared" si="0"/>
        <v>0</v>
      </c>
      <c r="F37" s="23"/>
      <c r="G37" s="33"/>
      <c r="H37" s="34"/>
      <c r="I37" s="33"/>
      <c r="J37" s="23"/>
      <c r="K37" s="33"/>
      <c r="L37" s="23"/>
      <c r="M37" s="33"/>
      <c r="N37" s="23"/>
      <c r="O37" s="42"/>
      <c r="P37" s="42"/>
      <c r="Q37" s="42"/>
      <c r="R37" s="42"/>
      <c r="S37" s="42"/>
      <c r="T37" s="23"/>
      <c r="U37" s="23"/>
      <c r="V37" s="42"/>
      <c r="W37" s="42"/>
      <c r="X37" s="40"/>
      <c r="Y37" s="43"/>
      <c r="Z37" s="43"/>
      <c r="AA37" s="40"/>
    </row>
    <row r="38" spans="1:27">
      <c r="B38" s="22">
        <v>28</v>
      </c>
      <c r="C38" s="86" t="s">
        <v>279</v>
      </c>
      <c r="D38" s="23" t="s">
        <v>276</v>
      </c>
      <c r="E38" s="23">
        <f t="shared" si="0"/>
        <v>0</v>
      </c>
      <c r="F38" s="23"/>
      <c r="G38" s="33"/>
      <c r="H38" s="34"/>
      <c r="I38" s="33"/>
      <c r="J38" s="23"/>
      <c r="K38" s="33"/>
      <c r="L38" s="23"/>
      <c r="M38" s="33"/>
      <c r="N38" s="23"/>
      <c r="O38" s="42"/>
      <c r="P38" s="42"/>
      <c r="Q38" s="42"/>
      <c r="R38" s="42"/>
      <c r="S38" s="42"/>
      <c r="T38" s="23"/>
      <c r="U38" s="23"/>
      <c r="V38" s="42"/>
      <c r="W38" s="42"/>
      <c r="X38" s="40"/>
      <c r="Y38" s="43"/>
      <c r="Z38" s="43"/>
      <c r="AA38" s="40"/>
    </row>
    <row r="39" spans="1:27">
      <c r="B39" s="22">
        <v>29</v>
      </c>
      <c r="C39" s="86" t="s">
        <v>275</v>
      </c>
      <c r="D39" s="23" t="s">
        <v>276</v>
      </c>
      <c r="E39" s="23">
        <f t="shared" si="0"/>
        <v>0</v>
      </c>
      <c r="F39" s="23"/>
      <c r="G39" s="33"/>
      <c r="H39" s="34"/>
      <c r="I39" s="33"/>
      <c r="J39" s="23"/>
      <c r="K39" s="33"/>
      <c r="L39" s="23"/>
      <c r="M39" s="33"/>
      <c r="N39" s="23"/>
      <c r="O39" s="42"/>
      <c r="P39" s="42"/>
      <c r="Q39" s="42"/>
      <c r="R39" s="42"/>
      <c r="S39" s="42"/>
      <c r="T39" s="23"/>
      <c r="U39" s="23"/>
      <c r="V39" s="42"/>
      <c r="W39" s="42"/>
      <c r="X39" s="40"/>
      <c r="Y39" s="43"/>
      <c r="Z39" s="43"/>
      <c r="AA39" s="40"/>
    </row>
    <row r="40" spans="1:27">
      <c r="B40" s="22">
        <v>30</v>
      </c>
      <c r="C40" s="86" t="s">
        <v>149</v>
      </c>
      <c r="D40" s="74" t="s">
        <v>283</v>
      </c>
      <c r="E40" s="23">
        <f t="shared" si="0"/>
        <v>0</v>
      </c>
      <c r="F40" s="23"/>
      <c r="G40" s="33"/>
      <c r="H40" s="34"/>
      <c r="I40" s="33"/>
      <c r="J40" s="23"/>
      <c r="K40" s="33"/>
      <c r="L40" s="23"/>
      <c r="M40" s="33"/>
      <c r="N40" s="23"/>
      <c r="O40" s="42"/>
      <c r="P40" s="42"/>
      <c r="Q40" s="42"/>
      <c r="R40" s="42"/>
      <c r="S40" s="42"/>
      <c r="T40" s="23"/>
      <c r="U40" s="23"/>
      <c r="V40" s="42"/>
      <c r="W40" s="42"/>
      <c r="X40" s="40"/>
      <c r="Y40" s="43"/>
      <c r="Z40" s="43"/>
      <c r="AA40" s="40"/>
    </row>
    <row r="41" spans="1:27">
      <c r="B41" s="22">
        <v>31</v>
      </c>
      <c r="C41" s="86" t="s">
        <v>182</v>
      </c>
      <c r="D41" s="34" t="s">
        <v>183</v>
      </c>
      <c r="E41" s="23">
        <f t="shared" si="0"/>
        <v>0</v>
      </c>
      <c r="F41" s="23"/>
      <c r="G41" s="33"/>
      <c r="H41" s="34"/>
      <c r="I41" s="33"/>
      <c r="J41" s="23"/>
      <c r="K41" s="33"/>
      <c r="L41" s="23"/>
      <c r="M41" s="33"/>
      <c r="N41" s="23"/>
      <c r="O41" s="42"/>
      <c r="P41" s="42"/>
      <c r="Q41" s="42"/>
      <c r="R41" s="42"/>
      <c r="S41" s="42"/>
      <c r="T41" s="23"/>
      <c r="U41" s="23"/>
      <c r="V41" s="42"/>
      <c r="W41" s="42"/>
      <c r="X41" s="40"/>
      <c r="Y41" s="43"/>
      <c r="Z41" s="43"/>
      <c r="AA41" s="40"/>
    </row>
    <row r="42" spans="1:27" customFormat="1">
      <c r="A42" s="14"/>
      <c r="B42" s="22">
        <v>32</v>
      </c>
      <c r="C42" s="86" t="s">
        <v>154</v>
      </c>
      <c r="D42" s="34" t="s">
        <v>284</v>
      </c>
      <c r="E42" s="23">
        <f t="shared" si="0"/>
        <v>0</v>
      </c>
      <c r="F42" s="23"/>
      <c r="G42" s="33"/>
      <c r="H42" s="34"/>
      <c r="I42" s="33"/>
      <c r="J42" s="23"/>
      <c r="K42" s="33"/>
      <c r="L42" s="34"/>
      <c r="M42" s="33"/>
      <c r="N42" s="42"/>
      <c r="O42" s="42"/>
      <c r="P42" s="42"/>
      <c r="Q42" s="42"/>
      <c r="R42" s="42"/>
      <c r="S42" s="42"/>
      <c r="T42" s="42"/>
      <c r="U42" s="42"/>
      <c r="V42" s="42"/>
      <c r="W42" s="42"/>
      <c r="Z42" s="43"/>
      <c r="AA42" s="43"/>
    </row>
    <row r="43" spans="1:27">
      <c r="B43" s="22">
        <v>33</v>
      </c>
      <c r="C43" s="86" t="s">
        <v>143</v>
      </c>
      <c r="D43" s="34" t="s">
        <v>181</v>
      </c>
      <c r="E43" s="23">
        <f t="shared" ref="E43:E68" si="5">SUM(G43,I43,K43,Q43)</f>
        <v>0</v>
      </c>
      <c r="F43" s="23"/>
      <c r="G43" s="33"/>
      <c r="H43" s="34"/>
      <c r="I43" s="33"/>
      <c r="J43" s="23"/>
      <c r="K43" s="33"/>
      <c r="L43" s="23"/>
      <c r="M43" s="49"/>
      <c r="N43" s="23"/>
      <c r="O43" s="42"/>
      <c r="P43" s="42"/>
      <c r="Q43" s="42"/>
      <c r="R43" s="42"/>
      <c r="S43" s="42"/>
      <c r="T43" s="23"/>
      <c r="U43" s="23"/>
      <c r="V43" s="42"/>
      <c r="W43" s="42"/>
      <c r="X43" s="40"/>
      <c r="Y43" s="43"/>
      <c r="Z43" s="43"/>
      <c r="AA43" s="40"/>
    </row>
    <row r="44" spans="1:27">
      <c r="B44" s="22">
        <v>34</v>
      </c>
      <c r="C44" s="86" t="s">
        <v>150</v>
      </c>
      <c r="D44" s="34" t="s">
        <v>184</v>
      </c>
      <c r="E44" s="23">
        <f t="shared" si="5"/>
        <v>0</v>
      </c>
      <c r="F44" s="23"/>
      <c r="G44" s="33"/>
      <c r="H44" s="34"/>
      <c r="I44" s="33"/>
      <c r="J44" s="23"/>
      <c r="K44" s="33"/>
      <c r="L44" s="23"/>
      <c r="M44" s="49"/>
      <c r="N44" s="23"/>
      <c r="O44" s="42"/>
      <c r="P44" s="42"/>
      <c r="Q44" s="42"/>
      <c r="R44" s="42"/>
      <c r="S44" s="42"/>
      <c r="T44" s="23"/>
      <c r="U44" s="23"/>
      <c r="V44" s="42"/>
      <c r="W44" s="42"/>
      <c r="X44" s="40"/>
      <c r="Y44" s="43"/>
      <c r="Z44" s="43"/>
      <c r="AA44" s="40"/>
    </row>
    <row r="45" spans="1:27">
      <c r="B45" s="22">
        <v>35</v>
      </c>
      <c r="C45" s="86" t="s">
        <v>147</v>
      </c>
      <c r="D45" s="34" t="s">
        <v>285</v>
      </c>
      <c r="E45" s="23">
        <f t="shared" si="5"/>
        <v>0</v>
      </c>
      <c r="F45" s="23"/>
      <c r="G45" s="33"/>
      <c r="H45" s="34"/>
      <c r="I45" s="33"/>
      <c r="J45" s="23"/>
      <c r="K45" s="33"/>
      <c r="L45" s="23"/>
      <c r="M45" s="49"/>
      <c r="N45" s="23"/>
      <c r="O45" s="42"/>
      <c r="P45" s="42"/>
      <c r="Q45" s="42"/>
      <c r="R45" s="42"/>
      <c r="S45" s="42"/>
      <c r="T45" s="23"/>
      <c r="U45" s="23"/>
      <c r="V45" s="42"/>
      <c r="W45" s="42"/>
      <c r="X45" s="40"/>
      <c r="Y45" s="43"/>
      <c r="Z45" s="43"/>
      <c r="AA45" s="40"/>
    </row>
    <row r="46" spans="1:27">
      <c r="B46" s="22">
        <v>36</v>
      </c>
      <c r="C46" s="86" t="s">
        <v>152</v>
      </c>
      <c r="D46" s="34" t="s">
        <v>290</v>
      </c>
      <c r="E46" s="23">
        <f t="shared" si="5"/>
        <v>0</v>
      </c>
      <c r="F46" s="23"/>
      <c r="G46" s="33"/>
      <c r="H46" s="34"/>
      <c r="I46" s="33"/>
      <c r="J46" s="23"/>
      <c r="K46" s="33"/>
      <c r="L46" s="23"/>
      <c r="M46" s="49"/>
      <c r="N46" s="23"/>
      <c r="O46" s="42"/>
      <c r="P46" s="42"/>
      <c r="Q46" s="42"/>
      <c r="R46" s="42"/>
      <c r="S46" s="42"/>
      <c r="T46" s="23"/>
      <c r="U46" s="23"/>
      <c r="V46" s="42"/>
      <c r="W46" s="42"/>
      <c r="X46" s="40"/>
      <c r="Y46" s="43"/>
      <c r="Z46" s="43"/>
      <c r="AA46" s="40"/>
    </row>
    <row r="47" spans="1:27">
      <c r="B47" s="22">
        <v>37</v>
      </c>
      <c r="C47" s="86" t="s">
        <v>148</v>
      </c>
      <c r="D47" s="34" t="s">
        <v>190</v>
      </c>
      <c r="E47" s="23">
        <f t="shared" si="5"/>
        <v>0</v>
      </c>
      <c r="F47" s="23"/>
      <c r="G47" s="33"/>
      <c r="H47" s="34"/>
      <c r="I47" s="33"/>
      <c r="J47" s="23"/>
      <c r="K47" s="33"/>
      <c r="L47" s="23"/>
      <c r="M47" s="49"/>
      <c r="N47" s="23"/>
      <c r="O47" s="42"/>
      <c r="P47" s="42"/>
      <c r="Q47" s="42"/>
      <c r="R47" s="42"/>
      <c r="S47" s="42"/>
      <c r="T47" s="23"/>
      <c r="U47" s="23"/>
      <c r="V47" s="42"/>
      <c r="W47" s="42"/>
      <c r="X47" s="40"/>
      <c r="Y47" s="43"/>
      <c r="Z47" s="43"/>
      <c r="AA47" s="40"/>
    </row>
    <row r="48" spans="1:27">
      <c r="B48" s="22">
        <v>38</v>
      </c>
      <c r="C48" s="51" t="s">
        <v>151</v>
      </c>
      <c r="D48" s="24" t="s">
        <v>191</v>
      </c>
      <c r="E48" s="23">
        <f t="shared" si="5"/>
        <v>0</v>
      </c>
      <c r="F48" s="23"/>
      <c r="G48" s="33"/>
      <c r="H48" s="34"/>
      <c r="I48" s="33"/>
      <c r="J48" s="23"/>
      <c r="K48" s="33"/>
      <c r="L48" s="23"/>
      <c r="M48" s="49"/>
      <c r="N48" s="23"/>
      <c r="O48" s="42"/>
      <c r="P48" s="42"/>
      <c r="Q48" s="42"/>
      <c r="R48" s="42"/>
      <c r="S48" s="42"/>
      <c r="T48" s="23"/>
      <c r="U48" s="23"/>
      <c r="V48" s="42"/>
      <c r="W48" s="42"/>
      <c r="X48" s="40"/>
      <c r="Y48" s="43"/>
      <c r="Z48" s="43"/>
      <c r="AA48" s="40"/>
    </row>
    <row r="49" spans="2:27">
      <c r="B49" s="22">
        <v>39</v>
      </c>
      <c r="C49" s="86" t="s">
        <v>295</v>
      </c>
      <c r="D49" s="34" t="s">
        <v>296</v>
      </c>
      <c r="E49" s="23">
        <f t="shared" si="5"/>
        <v>0</v>
      </c>
      <c r="F49" s="23"/>
      <c r="G49" s="33"/>
      <c r="H49" s="34"/>
      <c r="I49" s="33"/>
      <c r="J49" s="23"/>
      <c r="K49" s="33"/>
      <c r="L49" s="23"/>
      <c r="M49" s="49"/>
      <c r="N49" s="23"/>
      <c r="O49" s="42"/>
      <c r="P49" s="42"/>
      <c r="Q49" s="42"/>
      <c r="R49" s="42"/>
      <c r="S49" s="42"/>
      <c r="T49" s="23"/>
      <c r="U49" s="23"/>
      <c r="V49" s="42"/>
      <c r="W49" s="42"/>
      <c r="X49" s="40"/>
      <c r="Y49" s="43"/>
      <c r="Z49" s="43"/>
      <c r="AA49" s="40"/>
    </row>
    <row r="50" spans="2:27">
      <c r="B50" s="22">
        <v>40</v>
      </c>
      <c r="C50" s="86" t="s">
        <v>202</v>
      </c>
      <c r="D50" s="34" t="s">
        <v>203</v>
      </c>
      <c r="E50" s="23">
        <f t="shared" si="5"/>
        <v>0</v>
      </c>
      <c r="F50" s="23"/>
      <c r="G50" s="33"/>
      <c r="H50" s="34"/>
      <c r="I50" s="33"/>
      <c r="J50" s="23"/>
      <c r="K50" s="33"/>
      <c r="L50" s="23"/>
      <c r="M50" s="49"/>
      <c r="N50" s="23"/>
      <c r="O50" s="42"/>
      <c r="P50" s="42"/>
      <c r="Q50" s="42"/>
      <c r="R50" s="42"/>
      <c r="S50" s="42"/>
      <c r="T50" s="23"/>
      <c r="U50" s="23"/>
      <c r="V50" s="42"/>
      <c r="W50" s="42"/>
      <c r="X50" s="40"/>
      <c r="Y50" s="43"/>
      <c r="Z50" s="43"/>
      <c r="AA50" s="40"/>
    </row>
    <row r="51" spans="2:27">
      <c r="B51" s="22">
        <v>41</v>
      </c>
      <c r="C51" s="98" t="s">
        <v>204</v>
      </c>
      <c r="D51" s="34" t="s">
        <v>205</v>
      </c>
      <c r="E51" s="23">
        <f t="shared" si="5"/>
        <v>0</v>
      </c>
      <c r="F51" s="23"/>
      <c r="G51" s="33"/>
      <c r="H51" s="69"/>
      <c r="I51" s="33"/>
      <c r="J51" s="23"/>
      <c r="K51" s="33"/>
      <c r="L51" s="23"/>
      <c r="M51" s="49"/>
      <c r="N51" s="23"/>
      <c r="O51" s="42"/>
      <c r="P51" s="42"/>
      <c r="Q51" s="42"/>
      <c r="R51" s="42"/>
      <c r="S51" s="42"/>
      <c r="T51" s="23"/>
      <c r="U51" s="23"/>
      <c r="V51" s="42"/>
      <c r="W51" s="42"/>
      <c r="X51" s="40"/>
      <c r="Y51" s="43"/>
      <c r="Z51" s="43"/>
      <c r="AA51" s="40"/>
    </row>
    <row r="52" spans="2:27">
      <c r="B52" s="22">
        <v>42</v>
      </c>
      <c r="C52" s="86" t="s">
        <v>153</v>
      </c>
      <c r="D52" s="34" t="s">
        <v>291</v>
      </c>
      <c r="E52" s="23">
        <f t="shared" si="5"/>
        <v>0</v>
      </c>
      <c r="F52" s="23"/>
      <c r="G52" s="33"/>
      <c r="H52" s="34"/>
      <c r="I52" s="33"/>
      <c r="J52" s="23"/>
      <c r="K52" s="33"/>
      <c r="L52" s="23"/>
      <c r="M52" s="49"/>
      <c r="N52" s="23"/>
      <c r="O52" s="42"/>
      <c r="P52" s="42"/>
      <c r="Q52" s="42"/>
      <c r="R52" s="42"/>
      <c r="S52" s="42"/>
      <c r="T52" s="23"/>
      <c r="U52" s="23"/>
      <c r="V52" s="42"/>
      <c r="W52" s="42"/>
      <c r="X52" s="40"/>
      <c r="Y52" s="43"/>
      <c r="Z52" s="43"/>
      <c r="AA52" s="40"/>
    </row>
    <row r="53" spans="2:27">
      <c r="B53" s="22">
        <v>43</v>
      </c>
      <c r="C53" s="86" t="s">
        <v>306</v>
      </c>
      <c r="D53" s="34" t="s">
        <v>307</v>
      </c>
      <c r="E53" s="23">
        <f t="shared" si="5"/>
        <v>0</v>
      </c>
      <c r="F53" s="23"/>
      <c r="G53" s="33"/>
      <c r="H53" s="23"/>
      <c r="I53" s="33"/>
      <c r="J53" s="23"/>
      <c r="K53" s="33"/>
      <c r="L53" s="23"/>
      <c r="M53" s="49"/>
      <c r="N53" s="23"/>
      <c r="O53" s="42"/>
      <c r="P53" s="42"/>
      <c r="Q53" s="42"/>
      <c r="R53" s="42"/>
      <c r="S53" s="42"/>
      <c r="T53" s="23"/>
      <c r="U53" s="23"/>
      <c r="V53" s="42"/>
      <c r="W53" s="42"/>
      <c r="X53" s="40"/>
      <c r="Y53" s="43"/>
      <c r="Z53" s="43"/>
      <c r="AA53" s="40"/>
    </row>
    <row r="54" spans="2:27">
      <c r="B54" s="22">
        <v>44</v>
      </c>
      <c r="C54" s="51" t="s">
        <v>310</v>
      </c>
      <c r="D54" s="24" t="s">
        <v>309</v>
      </c>
      <c r="E54" s="23">
        <f t="shared" si="5"/>
        <v>0</v>
      </c>
      <c r="F54" s="23"/>
      <c r="G54" s="33"/>
      <c r="H54" s="34"/>
      <c r="I54" s="33"/>
      <c r="J54" s="23"/>
      <c r="K54" s="33"/>
      <c r="L54" s="23"/>
      <c r="M54" s="49"/>
      <c r="N54" s="23"/>
      <c r="O54" s="42"/>
      <c r="P54" s="42"/>
      <c r="Q54" s="42"/>
      <c r="R54" s="42"/>
      <c r="S54" s="42"/>
      <c r="T54" s="23"/>
      <c r="U54" s="23"/>
      <c r="V54" s="42"/>
      <c r="W54" s="42"/>
      <c r="X54" s="40"/>
      <c r="Y54" s="43"/>
      <c r="Z54" s="43"/>
      <c r="AA54" s="40"/>
    </row>
    <row r="55" spans="2:27">
      <c r="B55" s="22">
        <v>45</v>
      </c>
      <c r="C55" s="86" t="s">
        <v>308</v>
      </c>
      <c r="D55" s="34" t="s">
        <v>309</v>
      </c>
      <c r="E55" s="23">
        <f t="shared" si="5"/>
        <v>0</v>
      </c>
      <c r="F55" s="23"/>
      <c r="G55" s="33"/>
      <c r="H55" s="34"/>
      <c r="I55" s="33"/>
      <c r="J55" s="23"/>
      <c r="K55" s="33"/>
      <c r="L55" s="23"/>
      <c r="M55" s="49"/>
      <c r="N55" s="23"/>
      <c r="O55" s="42"/>
      <c r="P55" s="42"/>
      <c r="Q55" s="42"/>
      <c r="R55" s="42"/>
      <c r="S55" s="42"/>
      <c r="T55" s="23"/>
      <c r="U55" s="23"/>
      <c r="V55" s="42"/>
      <c r="W55" s="42"/>
      <c r="X55" s="40"/>
      <c r="Y55" s="43"/>
      <c r="Z55" s="43"/>
      <c r="AA55" s="40"/>
    </row>
    <row r="56" spans="2:27">
      <c r="B56" s="22">
        <v>46</v>
      </c>
      <c r="C56" s="53" t="s">
        <v>311</v>
      </c>
      <c r="D56" s="54" t="s">
        <v>312</v>
      </c>
      <c r="E56" s="23">
        <f t="shared" si="5"/>
        <v>0</v>
      </c>
      <c r="F56" s="23"/>
      <c r="G56" s="33"/>
      <c r="H56" s="34"/>
      <c r="I56" s="33"/>
      <c r="J56" s="23"/>
      <c r="K56" s="33"/>
      <c r="L56" s="23"/>
      <c r="M56" s="49"/>
      <c r="N56" s="23"/>
      <c r="O56" s="42"/>
      <c r="P56" s="42"/>
      <c r="Q56" s="42"/>
      <c r="R56" s="42"/>
      <c r="S56" s="42"/>
      <c r="T56" s="23"/>
      <c r="U56" s="23"/>
      <c r="V56" s="42"/>
      <c r="W56" s="42"/>
      <c r="X56" s="40"/>
      <c r="Y56" s="43"/>
      <c r="Z56" s="43"/>
      <c r="AA56" s="40"/>
    </row>
    <row r="57" spans="2:27">
      <c r="B57" s="22">
        <v>47</v>
      </c>
      <c r="C57" s="98" t="s">
        <v>313</v>
      </c>
      <c r="D57" s="69" t="s">
        <v>314</v>
      </c>
      <c r="E57" s="23">
        <f t="shared" si="5"/>
        <v>0</v>
      </c>
      <c r="F57" s="23"/>
      <c r="G57" s="33"/>
      <c r="H57" s="78"/>
      <c r="I57" s="58"/>
      <c r="J57" s="23"/>
      <c r="K57" s="115"/>
      <c r="L57" s="23"/>
      <c r="M57" s="49"/>
      <c r="N57" s="23"/>
      <c r="O57" s="42"/>
      <c r="P57" s="42"/>
      <c r="Q57" s="42"/>
      <c r="R57" s="42"/>
      <c r="S57" s="42"/>
      <c r="T57" s="23"/>
      <c r="U57" s="23"/>
      <c r="V57" s="42"/>
      <c r="W57" s="42"/>
      <c r="X57" s="40"/>
      <c r="Y57" s="43"/>
      <c r="Z57" s="43"/>
      <c r="AA57" s="40"/>
    </row>
    <row r="58" spans="2:27">
      <c r="B58" s="22">
        <v>48</v>
      </c>
      <c r="C58" s="86" t="s">
        <v>315</v>
      </c>
      <c r="D58" s="34" t="s">
        <v>316</v>
      </c>
      <c r="E58" s="23">
        <f t="shared" si="5"/>
        <v>0</v>
      </c>
      <c r="F58" s="23"/>
      <c r="G58" s="58"/>
      <c r="H58" s="23"/>
      <c r="I58" s="58"/>
      <c r="J58" s="23"/>
      <c r="K58" s="58"/>
      <c r="L58" s="23"/>
      <c r="M58" s="49"/>
      <c r="N58" s="23"/>
      <c r="O58" s="42"/>
      <c r="P58" s="42"/>
      <c r="Q58" s="42"/>
      <c r="R58" s="42"/>
      <c r="S58" s="42"/>
      <c r="T58" s="23"/>
      <c r="U58" s="23"/>
      <c r="V58" s="42"/>
      <c r="W58" s="42"/>
      <c r="X58" s="40"/>
      <c r="Y58" s="43"/>
      <c r="Z58" s="43"/>
      <c r="AA58" s="40"/>
    </row>
    <row r="59" spans="2:27">
      <c r="B59" s="22">
        <v>49</v>
      </c>
      <c r="C59" s="86" t="s">
        <v>317</v>
      </c>
      <c r="D59" s="34" t="s">
        <v>318</v>
      </c>
      <c r="E59" s="23">
        <f t="shared" si="5"/>
        <v>0</v>
      </c>
      <c r="F59" s="23"/>
      <c r="G59" s="58"/>
      <c r="H59" s="23"/>
      <c r="I59" s="58"/>
      <c r="J59" s="23"/>
      <c r="K59" s="58"/>
      <c r="L59" s="23"/>
      <c r="M59" s="49"/>
      <c r="N59" s="23"/>
      <c r="O59" s="42"/>
      <c r="P59" s="42"/>
      <c r="Q59" s="42"/>
      <c r="R59" s="42"/>
      <c r="S59" s="42"/>
      <c r="T59" s="23"/>
      <c r="U59" s="23"/>
      <c r="V59" s="42"/>
      <c r="W59" s="42"/>
      <c r="X59" s="40"/>
      <c r="Y59" s="43"/>
      <c r="Z59" s="43"/>
      <c r="AA59" s="40"/>
    </row>
    <row r="60" spans="2:27">
      <c r="B60" s="22">
        <v>50</v>
      </c>
      <c r="C60" s="86" t="s">
        <v>319</v>
      </c>
      <c r="D60" s="34" t="s">
        <v>320</v>
      </c>
      <c r="E60" s="23">
        <f t="shared" si="5"/>
        <v>0</v>
      </c>
      <c r="F60" s="23"/>
      <c r="G60" s="58"/>
      <c r="H60" s="34"/>
      <c r="I60" s="33"/>
      <c r="J60" s="23"/>
      <c r="K60" s="33"/>
      <c r="L60" s="23"/>
      <c r="M60" s="49"/>
      <c r="N60" s="23"/>
      <c r="O60" s="42"/>
      <c r="P60" s="42"/>
      <c r="Q60" s="42"/>
      <c r="R60" s="42"/>
      <c r="S60" s="42"/>
      <c r="T60" s="23"/>
      <c r="U60" s="23"/>
      <c r="V60" s="42"/>
      <c r="W60" s="42"/>
      <c r="X60" s="40"/>
      <c r="Y60" s="43"/>
      <c r="Z60" s="43"/>
      <c r="AA60" s="40"/>
    </row>
    <row r="61" spans="2:27">
      <c r="B61" s="22">
        <v>51</v>
      </c>
      <c r="C61" s="86" t="s">
        <v>218</v>
      </c>
      <c r="D61" s="34" t="s">
        <v>219</v>
      </c>
      <c r="E61" s="23">
        <f t="shared" si="5"/>
        <v>0</v>
      </c>
      <c r="F61" s="23"/>
      <c r="G61" s="33"/>
      <c r="H61" s="23"/>
      <c r="I61" s="33"/>
      <c r="J61" s="23"/>
      <c r="K61" s="33"/>
      <c r="L61" s="23"/>
      <c r="M61" s="49"/>
      <c r="N61" s="42"/>
      <c r="O61" s="42"/>
      <c r="P61" s="42"/>
      <c r="Q61" s="42"/>
      <c r="R61" s="42"/>
      <c r="S61" s="42"/>
      <c r="T61" s="42"/>
      <c r="U61" s="42"/>
      <c r="V61" s="42"/>
      <c r="W61" s="42"/>
      <c r="Z61" s="43"/>
      <c r="AA61" s="43"/>
    </row>
    <row r="62" spans="2:27">
      <c r="B62" s="22">
        <v>52</v>
      </c>
      <c r="C62" s="86" t="s">
        <v>227</v>
      </c>
      <c r="D62" s="91">
        <v>39522</v>
      </c>
      <c r="E62" s="23">
        <f t="shared" si="5"/>
        <v>0</v>
      </c>
      <c r="F62" s="23"/>
      <c r="G62" s="33"/>
      <c r="H62" s="34"/>
      <c r="I62" s="33"/>
      <c r="J62" s="23"/>
      <c r="K62" s="33"/>
      <c r="L62" s="23"/>
      <c r="M62" s="49"/>
      <c r="N62" s="23"/>
      <c r="O62" s="42"/>
      <c r="P62" s="42"/>
      <c r="Q62" s="42"/>
      <c r="R62" s="42"/>
      <c r="S62" s="42"/>
      <c r="T62" s="23"/>
      <c r="U62" s="23"/>
      <c r="V62" s="42"/>
      <c r="W62" s="42"/>
      <c r="X62" s="40"/>
      <c r="Y62" s="43"/>
      <c r="Z62" s="43"/>
      <c r="AA62" s="40"/>
    </row>
    <row r="63" spans="2:27">
      <c r="B63" s="22">
        <v>53</v>
      </c>
      <c r="C63" s="86" t="s">
        <v>228</v>
      </c>
      <c r="D63" s="74" t="s">
        <v>229</v>
      </c>
      <c r="E63" s="23">
        <f t="shared" si="5"/>
        <v>0</v>
      </c>
      <c r="F63" s="23"/>
      <c r="G63" s="33"/>
      <c r="H63" s="34"/>
      <c r="I63" s="33"/>
      <c r="J63" s="23"/>
      <c r="K63" s="33"/>
      <c r="L63" s="23"/>
      <c r="M63" s="49"/>
      <c r="N63" s="23"/>
      <c r="O63" s="42"/>
      <c r="P63" s="42"/>
      <c r="Q63" s="42"/>
      <c r="R63" s="42"/>
      <c r="S63" s="42"/>
      <c r="T63" s="23"/>
      <c r="U63" s="23"/>
      <c r="V63" s="42"/>
      <c r="W63" s="42"/>
      <c r="X63" s="40"/>
      <c r="Y63" s="43"/>
      <c r="Z63" s="43"/>
      <c r="AA63" s="40"/>
    </row>
    <row r="64" spans="2:27">
      <c r="B64" s="22">
        <v>54</v>
      </c>
      <c r="C64" s="86" t="s">
        <v>230</v>
      </c>
      <c r="D64" s="34" t="s">
        <v>231</v>
      </c>
      <c r="E64" s="23">
        <f t="shared" si="5"/>
        <v>0</v>
      </c>
      <c r="F64" s="23"/>
      <c r="G64" s="33"/>
      <c r="H64" s="34"/>
      <c r="I64" s="33"/>
      <c r="J64" s="34"/>
      <c r="K64" s="33"/>
      <c r="L64" s="23"/>
      <c r="M64" s="49"/>
      <c r="N64" s="42"/>
      <c r="O64" s="42"/>
      <c r="P64" s="42"/>
      <c r="Q64" s="42"/>
      <c r="R64" s="42"/>
      <c r="S64" s="42"/>
      <c r="T64" s="42"/>
      <c r="U64" s="42"/>
      <c r="V64" s="42"/>
      <c r="W64" s="42"/>
      <c r="Z64" s="43"/>
      <c r="AA64" s="43"/>
    </row>
    <row r="65" spans="2:27">
      <c r="B65" s="22">
        <v>55</v>
      </c>
      <c r="C65" s="86" t="s">
        <v>211</v>
      </c>
      <c r="D65" s="24" t="s">
        <v>180</v>
      </c>
      <c r="E65" s="23">
        <f t="shared" si="5"/>
        <v>0</v>
      </c>
      <c r="F65" s="23"/>
      <c r="G65" s="33"/>
      <c r="H65" s="34"/>
      <c r="I65" s="33"/>
      <c r="J65" s="23"/>
      <c r="K65" s="33"/>
      <c r="L65" s="23"/>
      <c r="M65" s="49"/>
      <c r="N65" s="42"/>
      <c r="O65" s="42"/>
      <c r="P65" s="42"/>
      <c r="Q65" s="42"/>
      <c r="R65" s="42"/>
      <c r="S65" s="42"/>
      <c r="T65" s="42"/>
      <c r="U65" s="42"/>
      <c r="V65" s="42"/>
      <c r="W65" s="42"/>
      <c r="Z65" s="43"/>
      <c r="AA65" s="43"/>
    </row>
    <row r="66" spans="2:27" customFormat="1">
      <c r="B66" s="22">
        <v>56</v>
      </c>
      <c r="C66" s="86" t="s">
        <v>222</v>
      </c>
      <c r="D66" s="34" t="s">
        <v>203</v>
      </c>
      <c r="E66" s="23">
        <f t="shared" si="5"/>
        <v>0</v>
      </c>
      <c r="F66" s="23"/>
      <c r="G66" s="33"/>
      <c r="H66" s="34"/>
      <c r="I66" s="33"/>
      <c r="J66" s="23"/>
      <c r="K66" s="33"/>
      <c r="M66" s="79"/>
    </row>
    <row r="67" spans="2:27">
      <c r="B67" s="22">
        <v>57</v>
      </c>
      <c r="C67" s="101" t="s">
        <v>214</v>
      </c>
      <c r="D67" s="52" t="s">
        <v>215</v>
      </c>
      <c r="E67" s="23">
        <f t="shared" si="5"/>
        <v>0</v>
      </c>
      <c r="F67" s="23"/>
      <c r="G67" s="33"/>
      <c r="H67" s="23"/>
      <c r="I67" s="33"/>
      <c r="J67" s="34"/>
      <c r="K67" s="33"/>
      <c r="L67" s="34"/>
      <c r="M67" s="38"/>
      <c r="N67" s="34"/>
      <c r="O67" s="34"/>
      <c r="P67" s="34"/>
      <c r="Q67" s="37"/>
      <c r="R67" s="34"/>
      <c r="S67" s="34"/>
      <c r="T67" s="34"/>
      <c r="U67" s="34"/>
      <c r="V67" s="37"/>
      <c r="W67" s="37"/>
      <c r="Z67" s="43"/>
      <c r="AA67" s="43"/>
    </row>
    <row r="68" spans="2:27">
      <c r="B68" s="44">
        <v>58</v>
      </c>
      <c r="C68" s="101" t="s">
        <v>225</v>
      </c>
      <c r="D68" s="24" t="s">
        <v>226</v>
      </c>
      <c r="E68" s="23">
        <f t="shared" si="5"/>
        <v>0</v>
      </c>
      <c r="F68" s="23"/>
      <c r="G68" s="33"/>
      <c r="H68" s="23"/>
      <c r="I68" s="33"/>
      <c r="J68" s="34"/>
      <c r="K68" s="33"/>
      <c r="L68" s="34"/>
      <c r="M68" s="38"/>
      <c r="N68" s="34"/>
      <c r="O68" s="34"/>
      <c r="P68" s="34"/>
      <c r="Q68" s="37"/>
      <c r="R68" s="34"/>
      <c r="S68" s="34"/>
      <c r="T68" s="34"/>
      <c r="U68" s="37"/>
      <c r="V68" s="34"/>
      <c r="W68" s="37"/>
      <c r="Z68" s="43"/>
      <c r="AA68" s="43"/>
    </row>
    <row r="69" spans="2:27">
      <c r="C69" s="25"/>
      <c r="T69" s="41"/>
      <c r="U69" s="41"/>
      <c r="V69" s="40"/>
      <c r="W69" s="40"/>
      <c r="X69" s="40"/>
      <c r="Y69" s="43"/>
      <c r="Z69" s="43"/>
      <c r="AA69" s="40"/>
    </row>
    <row r="70" spans="2:27">
      <c r="C70" s="25"/>
      <c r="T70" s="41"/>
      <c r="U70" s="41"/>
      <c r="V70" s="40"/>
      <c r="W70" s="40"/>
      <c r="X70" s="40"/>
      <c r="Y70" s="43"/>
      <c r="Z70" s="43"/>
      <c r="AA70" s="40"/>
    </row>
    <row r="71" spans="2:27">
      <c r="B71" s="26" t="s">
        <v>44</v>
      </c>
      <c r="T71" s="41"/>
      <c r="U71" s="41"/>
      <c r="V71" s="40"/>
      <c r="W71" s="40"/>
      <c r="X71" s="40"/>
      <c r="Y71" s="43"/>
      <c r="Z71" s="43"/>
      <c r="AA71" s="40"/>
    </row>
    <row r="72" spans="2:27">
      <c r="B72" s="27"/>
      <c r="C72" s="14" t="s">
        <v>322</v>
      </c>
      <c r="T72" s="41"/>
      <c r="U72" s="41"/>
      <c r="V72" s="40"/>
      <c r="W72" s="40"/>
      <c r="X72" s="40"/>
      <c r="Y72" s="43"/>
      <c r="Z72" s="43"/>
      <c r="AA72" s="40"/>
    </row>
    <row r="73" spans="2:27">
      <c r="B73" s="28" t="s">
        <v>46</v>
      </c>
      <c r="C73" s="14" t="s">
        <v>127</v>
      </c>
      <c r="T73" s="41"/>
      <c r="U73" s="41"/>
      <c r="V73" s="40"/>
      <c r="W73" s="40"/>
      <c r="X73" s="40"/>
      <c r="Y73" s="43"/>
      <c r="Z73" s="43"/>
      <c r="AA73" s="40"/>
    </row>
    <row r="74" spans="2:27">
      <c r="B74" s="29" t="s">
        <v>46</v>
      </c>
      <c r="C74" s="14" t="s">
        <v>48</v>
      </c>
      <c r="T74" s="41"/>
      <c r="U74" s="41"/>
      <c r="V74" s="40"/>
      <c r="W74" s="40"/>
      <c r="X74" s="40"/>
      <c r="Y74" s="43"/>
      <c r="Z74" s="43"/>
      <c r="AA74" s="40"/>
    </row>
    <row r="75" spans="2:27">
      <c r="B75" s="30" t="s">
        <v>46</v>
      </c>
      <c r="C75" s="14" t="s">
        <v>49</v>
      </c>
      <c r="T75" s="41"/>
      <c r="U75" s="41"/>
      <c r="V75" s="40"/>
      <c r="W75" s="40"/>
      <c r="X75" s="40"/>
      <c r="Y75" s="43"/>
      <c r="Z75" s="43"/>
      <c r="AA75" s="40"/>
    </row>
    <row r="76" spans="2:27">
      <c r="Y76" s="43"/>
      <c r="Z76" s="43"/>
    </row>
    <row r="77" spans="2:27">
      <c r="Y77" s="43"/>
      <c r="Z77" s="43"/>
    </row>
    <row r="78" spans="2:27">
      <c r="Y78" s="43"/>
      <c r="Z78" s="43"/>
    </row>
    <row r="79" spans="2:27">
      <c r="Y79" s="43"/>
      <c r="Z79" s="43"/>
    </row>
    <row r="80" spans="2:27">
      <c r="Y80" s="43"/>
      <c r="Z80" s="43"/>
    </row>
    <row r="81" spans="25:26">
      <c r="Y81" s="43"/>
      <c r="Z81" s="43"/>
    </row>
    <row r="82" spans="25:26">
      <c r="Y82" s="43"/>
      <c r="Z82" s="43"/>
    </row>
    <row r="83" spans="25:26">
      <c r="Y83" s="43"/>
      <c r="Z83" s="43"/>
    </row>
    <row r="84" spans="25:26">
      <c r="Y84" s="43"/>
      <c r="Z84" s="43"/>
    </row>
    <row r="85" spans="25:26">
      <c r="Y85" s="43"/>
      <c r="Z85" s="43"/>
    </row>
    <row r="86" spans="25:26">
      <c r="Y86" s="43"/>
      <c r="Z86" s="43"/>
    </row>
    <row r="87" spans="25:26">
      <c r="Y87" s="43"/>
      <c r="Z87" s="43"/>
    </row>
    <row r="88" spans="25:26">
      <c r="Y88" s="43"/>
      <c r="Z88" s="43"/>
    </row>
    <row r="89" spans="25:26">
      <c r="Y89" s="43"/>
      <c r="Z89" s="43"/>
    </row>
    <row r="90" spans="25:26">
      <c r="Y90" s="43"/>
      <c r="Z90" s="43"/>
    </row>
    <row r="91" spans="25:26">
      <c r="Y91" s="43"/>
      <c r="Z91" s="43"/>
    </row>
    <row r="92" spans="25:26">
      <c r="Y92" s="43"/>
      <c r="Z92" s="43"/>
    </row>
    <row r="93" spans="25:26">
      <c r="Y93" s="43"/>
      <c r="Z93" s="43"/>
    </row>
    <row r="94" spans="25:26">
      <c r="Y94" s="43"/>
      <c r="Z94" s="43"/>
    </row>
    <row r="95" spans="25:26">
      <c r="Y95" s="43"/>
      <c r="Z95" s="43"/>
    </row>
    <row r="96" spans="25:26">
      <c r="Y96" s="43"/>
      <c r="Z96" s="43"/>
    </row>
    <row r="97" spans="25:26">
      <c r="Y97" s="43"/>
      <c r="Z97" s="43"/>
    </row>
    <row r="98" spans="25:26">
      <c r="Y98" s="43"/>
      <c r="Z98" s="43"/>
    </row>
    <row r="99" spans="25:26">
      <c r="Y99" s="43"/>
      <c r="Z99" s="43"/>
    </row>
    <row r="100" spans="25:26">
      <c r="Y100" s="43"/>
      <c r="Z100" s="43"/>
    </row>
    <row r="101" spans="25:26">
      <c r="Y101" s="43"/>
      <c r="Z101" s="43"/>
    </row>
    <row r="102" spans="25:26">
      <c r="Y102" s="43"/>
      <c r="Z102" s="43"/>
    </row>
    <row r="103" spans="25:26">
      <c r="Y103" s="43"/>
      <c r="Z103" s="43"/>
    </row>
    <row r="104" spans="25:26">
      <c r="Y104" s="43"/>
      <c r="Z104" s="43"/>
    </row>
    <row r="105" spans="25:26">
      <c r="Y105" s="43"/>
      <c r="Z105" s="43"/>
    </row>
    <row r="106" spans="25:26">
      <c r="Y106" s="43"/>
      <c r="Z106" s="43"/>
    </row>
    <row r="107" spans="25:26">
      <c r="Y107" s="43"/>
      <c r="Z107" s="43"/>
    </row>
    <row r="108" spans="25:26">
      <c r="Y108" s="43"/>
      <c r="Z108" s="43"/>
    </row>
    <row r="109" spans="25:26">
      <c r="Y109" s="43"/>
      <c r="Z109" s="43"/>
    </row>
    <row r="110" spans="25:26">
      <c r="Y110" s="43"/>
      <c r="Z110" s="43"/>
    </row>
    <row r="111" spans="25:26">
      <c r="Y111" s="43"/>
      <c r="Z111" s="43"/>
    </row>
    <row r="112" spans="25:26">
      <c r="Y112" s="43"/>
      <c r="Z112" s="43"/>
    </row>
    <row r="113" spans="25:26">
      <c r="Y113" s="43"/>
      <c r="Z113" s="43"/>
    </row>
    <row r="114" spans="25:26">
      <c r="Y114" s="43"/>
      <c r="Z114" s="43"/>
    </row>
    <row r="115" spans="25:26">
      <c r="Y115" s="43"/>
      <c r="Z115" s="43"/>
    </row>
    <row r="116" spans="25:26">
      <c r="Y116" s="43"/>
      <c r="Z116" s="43"/>
    </row>
    <row r="117" spans="25:26">
      <c r="Y117" s="43"/>
      <c r="Z117" s="43"/>
    </row>
    <row r="118" spans="25:26">
      <c r="Y118" s="43"/>
      <c r="Z118" s="43"/>
    </row>
    <row r="119" spans="25:26">
      <c r="Y119" s="43"/>
      <c r="Z119" s="43"/>
    </row>
    <row r="120" spans="25:26">
      <c r="Y120" s="43"/>
      <c r="Z120" s="43"/>
    </row>
    <row r="121" spans="25:26">
      <c r="Y121" s="43"/>
      <c r="Z121" s="43"/>
    </row>
    <row r="122" spans="25:26">
      <c r="Y122" s="43"/>
      <c r="Z122" s="43"/>
    </row>
    <row r="123" spans="25:26">
      <c r="Y123" s="43"/>
      <c r="Z123" s="43"/>
    </row>
    <row r="124" spans="25:26">
      <c r="Y124" s="43"/>
      <c r="Z124" s="43"/>
    </row>
    <row r="125" spans="25:26">
      <c r="Y125" s="43"/>
      <c r="Z125" s="43"/>
    </row>
    <row r="126" spans="25:26">
      <c r="Y126" s="43"/>
      <c r="Z126" s="43"/>
    </row>
    <row r="127" spans="25:26">
      <c r="Y127" s="43"/>
      <c r="Z127" s="43"/>
    </row>
    <row r="128" spans="25:26">
      <c r="Y128" s="43"/>
      <c r="Z128" s="43"/>
    </row>
    <row r="129" spans="25:26">
      <c r="Y129" s="43"/>
      <c r="Z129" s="43"/>
    </row>
    <row r="130" spans="25:26">
      <c r="Y130" s="43"/>
      <c r="Z130" s="43"/>
    </row>
    <row r="131" spans="25:26">
      <c r="Y131" s="43"/>
      <c r="Z131" s="43"/>
    </row>
    <row r="132" spans="25:26">
      <c r="Y132" s="43"/>
      <c r="Z132" s="43"/>
    </row>
    <row r="133" spans="25:26">
      <c r="Y133" s="43"/>
      <c r="Z133" s="43"/>
    </row>
    <row r="134" spans="25:26">
      <c r="Y134" s="43"/>
      <c r="Z134" s="43"/>
    </row>
    <row r="135" spans="25:26">
      <c r="Y135" s="43"/>
      <c r="Z135" s="43"/>
    </row>
    <row r="136" spans="25:26">
      <c r="Y136" s="43"/>
      <c r="Z136" s="43"/>
    </row>
    <row r="137" spans="25:26">
      <c r="Y137" s="43"/>
      <c r="Z137" s="43"/>
    </row>
    <row r="138" spans="25:26">
      <c r="Y138" s="43"/>
      <c r="Z138" s="43"/>
    </row>
    <row r="139" spans="25:26">
      <c r="Y139" s="43"/>
      <c r="Z139" s="43"/>
    </row>
    <row r="140" spans="25:26">
      <c r="Y140" s="43"/>
      <c r="Z140" s="43"/>
    </row>
  </sheetData>
  <sortState xmlns:xlrd2="http://schemas.microsoft.com/office/spreadsheetml/2017/richdata2" ref="C11:K68">
    <sortCondition descending="1" ref="E11:E68"/>
  </sortState>
  <mergeCells count="20">
    <mergeCell ref="J8:K8"/>
    <mergeCell ref="J9:K9"/>
    <mergeCell ref="V9:W9"/>
    <mergeCell ref="X9:Y9"/>
    <mergeCell ref="Z9:AA9"/>
    <mergeCell ref="N9:O9"/>
    <mergeCell ref="P9:Q9"/>
    <mergeCell ref="R9:S9"/>
    <mergeCell ref="T9:U9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A119"/>
  <sheetViews>
    <sheetView topLeftCell="A22" workbookViewId="0">
      <pane xSplit="3" topLeftCell="D1" activePane="topRight" state="frozen"/>
      <selection pane="topRight" activeCell="G32" sqref="G3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21" width="8.88671875" style="14"/>
    <col min="22" max="22" width="14.44140625" style="14" customWidth="1"/>
    <col min="23" max="23" width="12.44140625" style="14" customWidth="1"/>
    <col min="24" max="24" width="8.88671875" style="14"/>
    <col min="25" max="25" width="48.44140625" style="14" customWidth="1"/>
    <col min="26" max="16384" width="8.88671875" style="14"/>
  </cols>
  <sheetData>
    <row r="3" spans="2:26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2:26">
      <c r="B4" s="17" t="s">
        <v>679</v>
      </c>
      <c r="C4" s="16"/>
      <c r="D4" s="16"/>
      <c r="E4" s="16"/>
      <c r="F4" s="18"/>
    </row>
    <row r="6" spans="2:26">
      <c r="C6" s="133"/>
      <c r="D6" s="133"/>
      <c r="E6" s="18"/>
      <c r="F6" s="18"/>
    </row>
    <row r="7" spans="2:26">
      <c r="B7" s="19" t="s">
        <v>337</v>
      </c>
      <c r="C7" s="20"/>
    </row>
    <row r="8" spans="2:26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N8" s="15"/>
      <c r="O8" s="15"/>
      <c r="P8" s="15"/>
      <c r="Q8" s="15"/>
      <c r="R8" s="15"/>
      <c r="S8" s="15"/>
    </row>
    <row r="9" spans="2:26" ht="15" customHeight="1">
      <c r="B9" s="123" t="s">
        <v>1</v>
      </c>
      <c r="C9" s="130" t="s">
        <v>2</v>
      </c>
      <c r="D9" s="130" t="s">
        <v>3</v>
      </c>
      <c r="E9" s="140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/>
      <c r="S9" s="118"/>
      <c r="T9" s="117"/>
      <c r="U9" s="118"/>
      <c r="V9" s="117"/>
      <c r="W9" s="118"/>
    </row>
    <row r="10" spans="2:26">
      <c r="B10" s="124"/>
      <c r="C10" s="130"/>
      <c r="D10" s="130"/>
      <c r="E10" s="141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</row>
    <row r="11" spans="2:26">
      <c r="B11" s="44">
        <v>1</v>
      </c>
      <c r="C11" s="86" t="s">
        <v>342</v>
      </c>
      <c r="D11" s="34" t="s">
        <v>343</v>
      </c>
      <c r="E11" s="23">
        <f t="shared" ref="E11:E56" si="0">SUM(G11,I11,K11,Q11)</f>
        <v>360.75</v>
      </c>
      <c r="F11" s="23">
        <v>1</v>
      </c>
      <c r="G11" s="33">
        <f>IFERROR(VLOOKUP(F11,points,3,FALSE),"")</f>
        <v>270</v>
      </c>
      <c r="H11" s="23">
        <v>5</v>
      </c>
      <c r="I11" s="33">
        <f t="shared" ref="I11:I18" si="1">IFERROR(VLOOKUP(H11,points,2,FALSE),"")</f>
        <v>40.5</v>
      </c>
      <c r="J11" s="23">
        <v>4</v>
      </c>
      <c r="K11" s="33">
        <f>IFERROR(VLOOKUP(J11,points,2,FALSE),"")</f>
        <v>50.25</v>
      </c>
      <c r="L11" s="32"/>
      <c r="M11" s="36"/>
      <c r="N11" s="32"/>
      <c r="O11" s="21"/>
      <c r="P11" s="32"/>
      <c r="Q11" s="21"/>
      <c r="R11" s="32"/>
      <c r="S11" s="21"/>
      <c r="T11" s="32"/>
      <c r="U11" s="21"/>
      <c r="V11" s="32"/>
      <c r="W11" s="21"/>
    </row>
    <row r="12" spans="2:26">
      <c r="B12" s="44">
        <v>2</v>
      </c>
      <c r="C12" s="86" t="s">
        <v>339</v>
      </c>
      <c r="D12" s="34" t="s">
        <v>340</v>
      </c>
      <c r="E12" s="23">
        <f t="shared" si="0"/>
        <v>157.5</v>
      </c>
      <c r="F12" s="23"/>
      <c r="G12" s="33" t="str">
        <f>IFERROR(VLOOKUP(F12,points,3,FALSE),"")</f>
        <v/>
      </c>
      <c r="H12" s="23">
        <v>3</v>
      </c>
      <c r="I12" s="33">
        <f t="shared" si="1"/>
        <v>67.5</v>
      </c>
      <c r="J12" s="23">
        <v>2</v>
      </c>
      <c r="K12" s="33">
        <f>IFERROR(VLOOKUP(J12,points,2,FALSE),"")</f>
        <v>90</v>
      </c>
      <c r="L12" s="34"/>
      <c r="M12" s="33"/>
      <c r="N12" s="34"/>
      <c r="O12" s="37"/>
      <c r="P12" s="34"/>
      <c r="Q12" s="37"/>
      <c r="R12" s="34"/>
      <c r="S12" s="34"/>
      <c r="T12" s="34"/>
      <c r="U12" s="34"/>
      <c r="V12" s="34"/>
      <c r="W12" s="42"/>
      <c r="Y12" s="43"/>
      <c r="Z12" s="43"/>
    </row>
    <row r="13" spans="2:26">
      <c r="B13" s="44">
        <v>3</v>
      </c>
      <c r="C13" s="86" t="s">
        <v>247</v>
      </c>
      <c r="D13" s="34" t="s">
        <v>248</v>
      </c>
      <c r="E13" s="23">
        <f t="shared" si="0"/>
        <v>121.5</v>
      </c>
      <c r="F13" s="23">
        <v>4</v>
      </c>
      <c r="G13" s="33">
        <f>IFERROR(VLOOKUP(F13,points,3,FALSE),"")</f>
        <v>100.5</v>
      </c>
      <c r="H13" s="23">
        <v>17</v>
      </c>
      <c r="I13" s="33">
        <f t="shared" si="1"/>
        <v>11.25</v>
      </c>
      <c r="J13" s="23">
        <v>19</v>
      </c>
      <c r="K13" s="33">
        <f>IFERROR(VLOOKUP(J13,points,2,FALSE),"")</f>
        <v>9.75</v>
      </c>
      <c r="L13" s="34"/>
      <c r="M13" s="38"/>
      <c r="N13" s="34"/>
      <c r="O13" s="37"/>
      <c r="P13" s="34"/>
      <c r="Q13" s="37"/>
      <c r="R13" s="34"/>
      <c r="S13" s="34"/>
      <c r="T13" s="34"/>
      <c r="U13" s="34"/>
      <c r="V13" s="34"/>
      <c r="W13" s="42"/>
      <c r="Y13" s="43"/>
      <c r="Z13" s="43"/>
    </row>
    <row r="14" spans="2:26">
      <c r="B14" s="44">
        <v>4</v>
      </c>
      <c r="C14" s="86" t="s">
        <v>249</v>
      </c>
      <c r="D14" s="34" t="s">
        <v>250</v>
      </c>
      <c r="E14" s="23">
        <f t="shared" si="0"/>
        <v>111.75</v>
      </c>
      <c r="F14" s="23">
        <v>5</v>
      </c>
      <c r="G14" s="33">
        <f>IFERROR(VLOOKUP(F14,points,3,FALSE),"")</f>
        <v>81</v>
      </c>
      <c r="H14" s="34">
        <v>16</v>
      </c>
      <c r="I14" s="33">
        <f t="shared" si="1"/>
        <v>14.25</v>
      </c>
      <c r="J14" s="23">
        <v>14</v>
      </c>
      <c r="K14" s="33">
        <f>IFERROR(VLOOKUP(J14,points,2,FALSE),"")</f>
        <v>16.5</v>
      </c>
      <c r="L14" s="23"/>
      <c r="M14" s="38"/>
      <c r="N14" s="23"/>
      <c r="O14" s="42"/>
      <c r="P14" s="23"/>
      <c r="Q14" s="42"/>
      <c r="R14" s="34"/>
      <c r="S14" s="23"/>
      <c r="T14" s="34"/>
      <c r="U14" s="34"/>
      <c r="V14" s="34"/>
      <c r="W14" s="42"/>
      <c r="Y14" s="43"/>
      <c r="Z14" s="43"/>
    </row>
    <row r="15" spans="2:26">
      <c r="B15" s="44">
        <v>5</v>
      </c>
      <c r="C15" s="101" t="s">
        <v>244</v>
      </c>
      <c r="D15" s="75">
        <v>39105</v>
      </c>
      <c r="E15" s="23">
        <f t="shared" si="0"/>
        <v>101.625</v>
      </c>
      <c r="F15" s="23">
        <v>2</v>
      </c>
      <c r="G15" s="33">
        <f>IFERROR(VLOOKUP(F15,points,3,FALSE),"")/2</f>
        <v>90</v>
      </c>
      <c r="H15" s="34">
        <v>25</v>
      </c>
      <c r="I15" s="33">
        <f t="shared" si="1"/>
        <v>7.75</v>
      </c>
      <c r="J15" s="23">
        <v>25</v>
      </c>
      <c r="K15" s="33">
        <f>IFERROR(VLOOKUP(J15,points,2,FALSE),"")/2</f>
        <v>3.875</v>
      </c>
      <c r="L15" s="23"/>
      <c r="M15" s="38"/>
      <c r="N15" s="23"/>
      <c r="O15" s="42"/>
      <c r="P15" s="23"/>
      <c r="Q15" s="42"/>
      <c r="R15" s="23"/>
      <c r="S15" s="23"/>
      <c r="T15" s="34"/>
      <c r="U15" s="23"/>
      <c r="V15" s="23"/>
      <c r="W15" s="42"/>
      <c r="Y15" s="43"/>
      <c r="Z15" s="43"/>
    </row>
    <row r="16" spans="2:26">
      <c r="B16" s="44">
        <v>6</v>
      </c>
      <c r="C16" s="37" t="s">
        <v>653</v>
      </c>
      <c r="D16" s="93" t="s">
        <v>654</v>
      </c>
      <c r="E16" s="23">
        <f t="shared" si="0"/>
        <v>80.75</v>
      </c>
      <c r="F16" s="23">
        <v>6</v>
      </c>
      <c r="G16" s="33">
        <f t="shared" ref="G16:G34" si="2">IFERROR(VLOOKUP(F16,points,3,FALSE),"")</f>
        <v>72</v>
      </c>
      <c r="H16" s="23">
        <v>21</v>
      </c>
      <c r="I16" s="33">
        <f t="shared" si="1"/>
        <v>8.75</v>
      </c>
      <c r="J16" s="23"/>
      <c r="K16" s="33"/>
      <c r="L16" s="23"/>
      <c r="M16" s="38"/>
      <c r="N16" s="23"/>
      <c r="O16" s="23"/>
      <c r="P16" s="23"/>
      <c r="Q16" s="42"/>
      <c r="R16" s="34"/>
      <c r="S16" s="23"/>
      <c r="T16" s="34"/>
      <c r="U16" s="34"/>
      <c r="V16" s="34"/>
      <c r="W16" s="42"/>
      <c r="Y16" s="43"/>
      <c r="Z16" s="43"/>
    </row>
    <row r="17" spans="1:27">
      <c r="B17" s="44">
        <v>7</v>
      </c>
      <c r="C17" s="86" t="s">
        <v>251</v>
      </c>
      <c r="D17" s="34" t="s">
        <v>252</v>
      </c>
      <c r="E17" s="23">
        <f t="shared" si="0"/>
        <v>68.5</v>
      </c>
      <c r="F17" s="23">
        <v>7</v>
      </c>
      <c r="G17" s="33">
        <f t="shared" si="2"/>
        <v>64.5</v>
      </c>
      <c r="H17" s="23">
        <v>41</v>
      </c>
      <c r="I17" s="33">
        <f t="shared" si="1"/>
        <v>4</v>
      </c>
      <c r="J17" s="23"/>
      <c r="K17" s="33"/>
      <c r="L17" s="23"/>
      <c r="M17" s="38"/>
      <c r="N17" s="23"/>
      <c r="O17" s="42"/>
      <c r="P17" s="23"/>
      <c r="Q17" s="42"/>
      <c r="R17" s="23"/>
      <c r="S17" s="23"/>
      <c r="T17" s="34"/>
      <c r="U17" s="23"/>
      <c r="V17" s="23"/>
      <c r="W17" s="42"/>
      <c r="Y17" s="43"/>
      <c r="Z17" s="43"/>
    </row>
    <row r="18" spans="1:27">
      <c r="B18" s="44">
        <v>8</v>
      </c>
      <c r="C18" s="86" t="s">
        <v>358</v>
      </c>
      <c r="D18" s="34" t="s">
        <v>359</v>
      </c>
      <c r="E18" s="23">
        <f t="shared" si="0"/>
        <v>61.75</v>
      </c>
      <c r="F18" s="23">
        <v>8</v>
      </c>
      <c r="G18" s="33">
        <f t="shared" si="2"/>
        <v>54</v>
      </c>
      <c r="H18" s="23">
        <v>25</v>
      </c>
      <c r="I18" s="33">
        <f t="shared" si="1"/>
        <v>7.75</v>
      </c>
      <c r="J18" s="23"/>
      <c r="K18" s="33"/>
      <c r="L18" s="23"/>
      <c r="M18" s="38"/>
      <c r="N18" s="23"/>
      <c r="O18" s="23"/>
      <c r="P18" s="23"/>
      <c r="Q18" s="42"/>
      <c r="R18" s="23"/>
      <c r="S18" s="23"/>
      <c r="T18" s="34"/>
      <c r="U18" s="23"/>
      <c r="V18" s="23"/>
      <c r="W18" s="42"/>
      <c r="Y18" s="43"/>
      <c r="Z18" s="43"/>
    </row>
    <row r="19" spans="1:27">
      <c r="B19" s="44">
        <v>9</v>
      </c>
      <c r="C19" s="86" t="s">
        <v>245</v>
      </c>
      <c r="D19" s="34" t="s">
        <v>246</v>
      </c>
      <c r="E19" s="23">
        <f t="shared" si="0"/>
        <v>47.75</v>
      </c>
      <c r="F19" s="23">
        <v>10</v>
      </c>
      <c r="G19" s="33">
        <f t="shared" si="2"/>
        <v>39</v>
      </c>
      <c r="H19" s="23"/>
      <c r="I19" s="33"/>
      <c r="J19" s="23">
        <v>21</v>
      </c>
      <c r="K19" s="33">
        <f>IFERROR(VLOOKUP(J19,points,2,FALSE),"")</f>
        <v>8.75</v>
      </c>
      <c r="L19" s="23"/>
      <c r="M19" s="33"/>
      <c r="N19" s="23"/>
      <c r="O19" s="42"/>
      <c r="P19" s="23"/>
      <c r="Q19" s="42"/>
      <c r="R19" s="23"/>
      <c r="S19" s="34"/>
      <c r="T19" s="34"/>
      <c r="U19" s="23"/>
      <c r="V19" s="23"/>
      <c r="W19" s="42"/>
      <c r="X19" s="41"/>
      <c r="Y19" s="43"/>
      <c r="Z19" s="43"/>
      <c r="AA19" s="40"/>
    </row>
    <row r="20" spans="1:27" customFormat="1">
      <c r="A20" s="14"/>
      <c r="B20" s="44">
        <v>10</v>
      </c>
      <c r="C20" s="86" t="s">
        <v>364</v>
      </c>
      <c r="D20" s="34" t="s">
        <v>365</v>
      </c>
      <c r="E20" s="23">
        <f t="shared" si="0"/>
        <v>45</v>
      </c>
      <c r="F20" s="23">
        <v>9</v>
      </c>
      <c r="G20" s="33">
        <f t="shared" si="2"/>
        <v>45</v>
      </c>
      <c r="H20" s="23"/>
      <c r="I20" s="33"/>
      <c r="J20" s="23"/>
      <c r="K20" s="33"/>
      <c r="L20" s="23"/>
      <c r="M20" s="33"/>
      <c r="N20" s="23"/>
      <c r="O20" s="42"/>
      <c r="P20" s="23"/>
      <c r="Q20" s="42"/>
      <c r="R20" s="23"/>
      <c r="S20" s="34"/>
      <c r="T20" s="34"/>
      <c r="U20" s="23"/>
      <c r="V20" s="23"/>
      <c r="W20" s="42"/>
      <c r="X20" s="41"/>
      <c r="Y20" s="43"/>
      <c r="Z20" s="43"/>
      <c r="AA20" s="40"/>
    </row>
    <row r="21" spans="1:27" customFormat="1">
      <c r="A21" s="14"/>
      <c r="B21" s="44">
        <v>11</v>
      </c>
      <c r="C21" s="86" t="s">
        <v>321</v>
      </c>
      <c r="D21" s="34" t="s">
        <v>363</v>
      </c>
      <c r="E21" s="23">
        <f t="shared" si="0"/>
        <v>37.5</v>
      </c>
      <c r="F21" s="23">
        <v>11</v>
      </c>
      <c r="G21" s="33">
        <f t="shared" si="2"/>
        <v>37.5</v>
      </c>
      <c r="H21" s="23"/>
      <c r="I21" s="33"/>
      <c r="J21" s="23"/>
      <c r="K21" s="33"/>
      <c r="L21" s="23"/>
      <c r="M21" s="33"/>
      <c r="N21" s="23"/>
      <c r="O21" s="42"/>
      <c r="P21" s="23"/>
      <c r="Q21" s="42"/>
      <c r="R21" s="23"/>
      <c r="S21" s="34"/>
      <c r="T21" s="23"/>
      <c r="U21" s="23"/>
      <c r="V21" s="23"/>
      <c r="W21" s="42"/>
      <c r="X21" s="41"/>
      <c r="Y21" s="43"/>
      <c r="Z21" s="43"/>
      <c r="AA21" s="40"/>
    </row>
    <row r="22" spans="1:27" customFormat="1">
      <c r="A22" s="14"/>
      <c r="B22" s="44">
        <v>12</v>
      </c>
      <c r="C22" s="86" t="s">
        <v>651</v>
      </c>
      <c r="D22" s="89" t="s">
        <v>652</v>
      </c>
      <c r="E22" s="23">
        <f t="shared" si="0"/>
        <v>36</v>
      </c>
      <c r="F22" s="23">
        <v>12</v>
      </c>
      <c r="G22" s="33">
        <f t="shared" si="2"/>
        <v>36</v>
      </c>
      <c r="H22" s="34"/>
      <c r="I22" s="33"/>
      <c r="J22" s="23"/>
      <c r="K22" s="33"/>
      <c r="L22" s="23"/>
      <c r="M22" s="33"/>
      <c r="N22" s="23"/>
      <c r="O22" s="42"/>
      <c r="P22" s="23"/>
      <c r="Q22" s="42"/>
      <c r="R22" s="23"/>
      <c r="S22" s="34"/>
      <c r="T22" s="23"/>
      <c r="U22" s="23"/>
      <c r="V22" s="23"/>
      <c r="W22" s="42"/>
      <c r="X22" s="41"/>
      <c r="Y22" s="43"/>
      <c r="Z22" s="43"/>
      <c r="AA22" s="40"/>
    </row>
    <row r="23" spans="1:27" customFormat="1">
      <c r="A23" s="14"/>
      <c r="B23" s="44">
        <v>13</v>
      </c>
      <c r="C23" s="86" t="s">
        <v>255</v>
      </c>
      <c r="D23" s="34" t="s">
        <v>256</v>
      </c>
      <c r="E23" s="23">
        <f t="shared" si="0"/>
        <v>34.5</v>
      </c>
      <c r="F23" s="23">
        <v>13</v>
      </c>
      <c r="G23" s="33">
        <f t="shared" si="2"/>
        <v>34.5</v>
      </c>
      <c r="H23" s="23"/>
      <c r="I23" s="33"/>
      <c r="J23" s="23"/>
      <c r="K23" s="33"/>
      <c r="L23" s="23"/>
      <c r="M23" s="38"/>
      <c r="N23" s="23"/>
      <c r="O23" s="34"/>
      <c r="P23" s="34"/>
      <c r="Q23" s="37"/>
      <c r="R23" s="34"/>
      <c r="S23" s="34"/>
      <c r="T23" s="23"/>
      <c r="U23" s="23"/>
      <c r="V23" s="23"/>
      <c r="W23" s="42"/>
      <c r="X23" s="41"/>
      <c r="Y23" s="43"/>
      <c r="Z23" s="43"/>
      <c r="AA23" s="40"/>
    </row>
    <row r="24" spans="1:27" customFormat="1">
      <c r="A24" s="14"/>
      <c r="B24" s="44">
        <v>14</v>
      </c>
      <c r="C24" s="86" t="s">
        <v>323</v>
      </c>
      <c r="D24" s="34" t="s">
        <v>362</v>
      </c>
      <c r="E24" s="23">
        <f t="shared" si="0"/>
        <v>33</v>
      </c>
      <c r="F24" s="23">
        <v>14</v>
      </c>
      <c r="G24" s="33">
        <f t="shared" si="2"/>
        <v>33</v>
      </c>
      <c r="H24" s="23"/>
      <c r="I24" s="33"/>
      <c r="J24" s="23"/>
      <c r="K24" s="33"/>
      <c r="L24" s="23"/>
      <c r="M24" s="38"/>
      <c r="N24" s="23"/>
      <c r="O24" s="42"/>
      <c r="P24" s="23"/>
      <c r="Q24" s="42"/>
      <c r="R24" s="23"/>
      <c r="S24" s="34"/>
      <c r="T24" s="34"/>
      <c r="U24" s="37"/>
      <c r="V24" s="34"/>
      <c r="W24" s="37"/>
      <c r="Y24" s="43"/>
      <c r="Z24" s="43"/>
    </row>
    <row r="25" spans="1:27" customFormat="1">
      <c r="A25" s="14"/>
      <c r="B25" s="44">
        <v>15</v>
      </c>
      <c r="C25" s="86" t="s">
        <v>257</v>
      </c>
      <c r="D25" s="34" t="s">
        <v>258</v>
      </c>
      <c r="E25" s="23">
        <f t="shared" si="0"/>
        <v>31.5</v>
      </c>
      <c r="F25" s="23">
        <v>15</v>
      </c>
      <c r="G25" s="33">
        <f t="shared" si="2"/>
        <v>31.5</v>
      </c>
      <c r="H25" s="23"/>
      <c r="I25" s="33"/>
      <c r="J25" s="23"/>
      <c r="K25" s="33"/>
      <c r="L25" s="23"/>
      <c r="M25" s="38"/>
      <c r="N25" s="23"/>
      <c r="O25" s="42"/>
      <c r="P25" s="23"/>
      <c r="Q25" s="42"/>
      <c r="R25" s="23"/>
      <c r="S25" s="34"/>
      <c r="T25" s="34"/>
      <c r="U25" s="37"/>
      <c r="V25" s="34"/>
      <c r="W25" s="37"/>
      <c r="Y25" s="43"/>
      <c r="Z25" s="43"/>
    </row>
    <row r="26" spans="1:27" customFormat="1">
      <c r="A26" s="14"/>
      <c r="B26" s="44">
        <v>16</v>
      </c>
      <c r="C26" s="51" t="s">
        <v>376</v>
      </c>
      <c r="D26" s="24" t="s">
        <v>377</v>
      </c>
      <c r="E26" s="23">
        <f t="shared" si="0"/>
        <v>28.5</v>
      </c>
      <c r="F26" s="23">
        <v>16</v>
      </c>
      <c r="G26" s="33">
        <f t="shared" si="2"/>
        <v>28.5</v>
      </c>
      <c r="H26" s="34"/>
      <c r="I26" s="33"/>
      <c r="J26" s="23"/>
      <c r="K26" s="33"/>
      <c r="L26" s="23"/>
      <c r="M26" s="38"/>
      <c r="N26" s="23"/>
      <c r="O26" s="42"/>
      <c r="P26" s="23"/>
      <c r="Q26" s="42"/>
      <c r="R26" s="23"/>
      <c r="S26" s="34"/>
      <c r="T26" s="34"/>
      <c r="U26" s="37"/>
      <c r="V26" s="34"/>
      <c r="W26" s="37"/>
      <c r="Y26" s="43"/>
      <c r="Z26" s="43"/>
    </row>
    <row r="27" spans="1:27" customFormat="1">
      <c r="A27" s="14"/>
      <c r="B27" s="44">
        <v>17</v>
      </c>
      <c r="C27" s="86" t="s">
        <v>271</v>
      </c>
      <c r="D27" s="34" t="s">
        <v>272</v>
      </c>
      <c r="E27" s="23">
        <f t="shared" si="0"/>
        <v>22.5</v>
      </c>
      <c r="F27" s="110">
        <v>17</v>
      </c>
      <c r="G27" s="33">
        <f t="shared" si="2"/>
        <v>22.5</v>
      </c>
      <c r="H27" s="23"/>
      <c r="I27" s="33"/>
      <c r="J27" s="23"/>
      <c r="K27" s="33"/>
      <c r="L27" s="23"/>
      <c r="M27" s="38"/>
      <c r="N27" s="23"/>
      <c r="O27" s="42"/>
      <c r="P27" s="23"/>
      <c r="Q27" s="42"/>
      <c r="R27" s="23"/>
      <c r="S27" s="34"/>
      <c r="T27" s="34"/>
      <c r="U27" s="37"/>
      <c r="V27" s="34"/>
      <c r="W27" s="37"/>
      <c r="Y27" s="43"/>
      <c r="Z27" s="43"/>
    </row>
    <row r="28" spans="1:27" customFormat="1">
      <c r="A28" s="14"/>
      <c r="B28" s="44">
        <v>18</v>
      </c>
      <c r="C28" s="86" t="s">
        <v>262</v>
      </c>
      <c r="D28" s="34" t="s">
        <v>263</v>
      </c>
      <c r="E28" s="23">
        <f t="shared" si="0"/>
        <v>21</v>
      </c>
      <c r="F28" s="110">
        <v>18</v>
      </c>
      <c r="G28" s="33">
        <f t="shared" si="2"/>
        <v>21</v>
      </c>
      <c r="H28" s="34"/>
      <c r="I28" s="33"/>
      <c r="J28" s="23"/>
      <c r="K28" s="33"/>
      <c r="L28" s="23"/>
      <c r="M28" s="38"/>
      <c r="N28" s="23"/>
      <c r="O28" s="42"/>
      <c r="P28" s="23"/>
      <c r="Q28" s="42"/>
      <c r="R28" s="23"/>
      <c r="S28" s="34"/>
      <c r="T28" s="34"/>
      <c r="U28" s="37"/>
      <c r="V28" s="34"/>
      <c r="W28" s="37"/>
      <c r="Y28" s="43"/>
      <c r="Z28" s="43"/>
    </row>
    <row r="29" spans="1:27" customFormat="1">
      <c r="A29" s="14"/>
      <c r="B29" s="44">
        <v>19</v>
      </c>
      <c r="C29" s="86" t="s">
        <v>345</v>
      </c>
      <c r="D29" s="34" t="s">
        <v>346</v>
      </c>
      <c r="E29" s="23">
        <f t="shared" si="0"/>
        <v>19.5</v>
      </c>
      <c r="F29" s="34"/>
      <c r="G29" s="33" t="str">
        <f t="shared" si="2"/>
        <v/>
      </c>
      <c r="H29" s="34"/>
      <c r="I29" s="33"/>
      <c r="J29" s="23">
        <v>10</v>
      </c>
      <c r="K29" s="33">
        <f>IFERROR(VLOOKUP(J29,points,2,FALSE),"")</f>
        <v>19.5</v>
      </c>
      <c r="L29" s="23"/>
      <c r="M29" s="38"/>
      <c r="N29" s="23"/>
      <c r="O29" s="42"/>
      <c r="P29" s="23"/>
      <c r="Q29" s="42"/>
      <c r="R29" s="23"/>
      <c r="S29" s="34"/>
      <c r="T29" s="34"/>
      <c r="U29" s="37"/>
      <c r="V29" s="34"/>
      <c r="W29" s="37"/>
      <c r="Y29" s="43"/>
      <c r="Z29" s="43"/>
    </row>
    <row r="30" spans="1:27" customFormat="1">
      <c r="A30" s="14"/>
      <c r="B30" s="44">
        <v>19</v>
      </c>
      <c r="C30" s="86" t="s">
        <v>370</v>
      </c>
      <c r="D30" s="34" t="s">
        <v>371</v>
      </c>
      <c r="E30" s="23">
        <f t="shared" si="0"/>
        <v>19.5</v>
      </c>
      <c r="F30" s="34">
        <v>19</v>
      </c>
      <c r="G30" s="33">
        <f t="shared" si="2"/>
        <v>19.5</v>
      </c>
      <c r="H30" s="23"/>
      <c r="I30" s="33"/>
      <c r="J30" s="23"/>
      <c r="K30" s="33"/>
      <c r="L30" s="23"/>
      <c r="M30" s="38"/>
      <c r="N30" s="23"/>
      <c r="O30" s="42"/>
      <c r="P30" s="23"/>
      <c r="Q30" s="42"/>
      <c r="R30" s="23"/>
      <c r="S30" s="34"/>
      <c r="T30" s="34"/>
      <c r="U30" s="37"/>
      <c r="V30" s="34"/>
      <c r="W30" s="37"/>
      <c r="Y30" s="43"/>
      <c r="Z30" s="43"/>
    </row>
    <row r="31" spans="1:27" customFormat="1">
      <c r="A31" s="14"/>
      <c r="B31" s="44">
        <v>21</v>
      </c>
      <c r="C31" s="86" t="s">
        <v>264</v>
      </c>
      <c r="D31" s="34" t="s">
        <v>265</v>
      </c>
      <c r="E31" s="23">
        <f t="shared" si="0"/>
        <v>18</v>
      </c>
      <c r="F31" s="34">
        <v>20</v>
      </c>
      <c r="G31" s="33">
        <f t="shared" si="2"/>
        <v>18</v>
      </c>
      <c r="H31" s="23"/>
      <c r="I31" s="33"/>
      <c r="J31" s="23"/>
      <c r="K31" s="33"/>
      <c r="L31" s="23"/>
      <c r="M31" s="38"/>
      <c r="N31" s="23"/>
      <c r="O31" s="42"/>
      <c r="P31" s="23"/>
      <c r="Q31" s="42"/>
      <c r="R31" s="23"/>
      <c r="S31" s="34"/>
      <c r="T31" s="34"/>
      <c r="U31" s="37"/>
      <c r="V31" s="34"/>
      <c r="W31" s="37"/>
      <c r="Y31" s="43"/>
      <c r="Z31" s="43"/>
    </row>
    <row r="32" spans="1:27">
      <c r="B32" s="44">
        <v>22</v>
      </c>
      <c r="C32" s="101" t="s">
        <v>209</v>
      </c>
      <c r="D32" s="52">
        <v>39079</v>
      </c>
      <c r="E32" s="23">
        <f t="shared" si="0"/>
        <v>17.5</v>
      </c>
      <c r="F32" s="110">
        <v>21</v>
      </c>
      <c r="G32" s="33">
        <f t="shared" si="2"/>
        <v>17.5</v>
      </c>
      <c r="H32" s="34"/>
      <c r="I32" s="33"/>
      <c r="J32" s="23"/>
      <c r="K32" s="33"/>
      <c r="L32" s="34"/>
      <c r="M32" s="58" t="str">
        <f>IFERROR(VLOOKUP(L32,points,2,FALSE),"")</f>
        <v/>
      </c>
      <c r="N32" s="23"/>
      <c r="O32" s="42"/>
      <c r="P32" s="23"/>
      <c r="Q32" s="42"/>
      <c r="R32" s="23"/>
      <c r="S32" s="34"/>
      <c r="T32" s="34"/>
      <c r="U32" s="23"/>
      <c r="V32" s="23"/>
      <c r="W32" s="42"/>
      <c r="Y32" s="43"/>
      <c r="Z32" s="43"/>
    </row>
    <row r="33" spans="2:26">
      <c r="B33" s="44">
        <v>23</v>
      </c>
      <c r="C33" s="53" t="s">
        <v>302</v>
      </c>
      <c r="D33" s="54" t="s">
        <v>303</v>
      </c>
      <c r="E33" s="23">
        <f t="shared" si="0"/>
        <v>17</v>
      </c>
      <c r="F33" s="110">
        <v>22</v>
      </c>
      <c r="G33" s="33">
        <f t="shared" si="2"/>
        <v>17</v>
      </c>
      <c r="H33" s="34"/>
      <c r="I33" s="33"/>
      <c r="J33" s="23"/>
      <c r="K33" s="33"/>
      <c r="L33" s="34"/>
      <c r="M33" s="58" t="str">
        <f>IFERROR(VLOOKUP(L33,points,2,FALSE),"")</f>
        <v/>
      </c>
      <c r="N33" s="23"/>
      <c r="O33" s="42"/>
      <c r="P33" s="23"/>
      <c r="Q33" s="42"/>
      <c r="R33" s="23"/>
      <c r="S33" s="34"/>
      <c r="T33" s="34"/>
      <c r="U33" s="23"/>
      <c r="V33" s="23"/>
      <c r="W33" s="42"/>
      <c r="Y33" s="43"/>
      <c r="Z33" s="43"/>
    </row>
    <row r="34" spans="2:26">
      <c r="B34" s="44">
        <v>24</v>
      </c>
      <c r="C34" s="86" t="s">
        <v>293</v>
      </c>
      <c r="D34" s="34" t="s">
        <v>294</v>
      </c>
      <c r="E34" s="23">
        <f t="shared" si="0"/>
        <v>0</v>
      </c>
      <c r="F34" s="34"/>
      <c r="G34" s="33" t="str">
        <f t="shared" si="2"/>
        <v/>
      </c>
      <c r="H34" s="34"/>
      <c r="I34" s="33"/>
      <c r="J34" s="23"/>
      <c r="K34" s="33"/>
      <c r="L34" s="34"/>
      <c r="M34" s="58" t="str">
        <f>IFERROR(VLOOKUP(L34,points,2,FALSE),"")</f>
        <v/>
      </c>
      <c r="N34" s="23"/>
      <c r="O34" s="42"/>
      <c r="P34" s="23"/>
      <c r="Q34" s="42"/>
      <c r="R34" s="23"/>
      <c r="S34" s="34"/>
      <c r="T34" s="34"/>
      <c r="U34" s="23"/>
      <c r="V34" s="23"/>
      <c r="W34" s="42"/>
      <c r="Y34" s="43"/>
      <c r="Z34" s="43"/>
    </row>
    <row r="35" spans="2:26">
      <c r="B35" s="44">
        <v>25</v>
      </c>
      <c r="C35" s="101" t="s">
        <v>260</v>
      </c>
      <c r="D35" s="23" t="s">
        <v>261</v>
      </c>
      <c r="E35" s="23">
        <f t="shared" si="0"/>
        <v>0</v>
      </c>
      <c r="F35" s="23"/>
      <c r="G35" s="33"/>
      <c r="H35" s="23"/>
      <c r="I35" s="33"/>
      <c r="J35" s="23"/>
      <c r="K35" s="33"/>
      <c r="L35" s="34"/>
      <c r="M35" s="58" t="str">
        <f>IFERROR(VLOOKUP(L35,points,2,FALSE),"")</f>
        <v/>
      </c>
      <c r="N35" s="23"/>
      <c r="O35" s="42"/>
      <c r="P35" s="23"/>
      <c r="Q35" s="42"/>
      <c r="R35" s="23"/>
      <c r="S35" s="34"/>
      <c r="T35" s="34"/>
      <c r="U35" s="23"/>
      <c r="V35" s="23"/>
      <c r="W35" s="42"/>
      <c r="Y35" s="43"/>
      <c r="Z35" s="43"/>
    </row>
    <row r="36" spans="2:26">
      <c r="B36" s="44">
        <v>26</v>
      </c>
      <c r="C36" s="86" t="s">
        <v>268</v>
      </c>
      <c r="D36" s="34" t="s">
        <v>269</v>
      </c>
      <c r="E36" s="23">
        <f t="shared" si="0"/>
        <v>0</v>
      </c>
      <c r="F36" s="23"/>
      <c r="G36" s="33"/>
      <c r="H36" s="23"/>
      <c r="I36" s="33"/>
      <c r="J36" s="23"/>
      <c r="K36" s="33"/>
      <c r="L36" s="34"/>
      <c r="M36" s="58" t="str">
        <f>IFERROR(VLOOKUP(L36,points,2,FALSE),"")</f>
        <v/>
      </c>
      <c r="N36" s="23"/>
      <c r="O36" s="42"/>
      <c r="P36" s="23"/>
      <c r="Q36" s="42"/>
      <c r="R36" s="23"/>
      <c r="S36" s="34"/>
      <c r="T36" s="34"/>
      <c r="U36" s="23"/>
      <c r="V36" s="23"/>
      <c r="W36" s="42"/>
      <c r="Y36" s="43"/>
      <c r="Z36" s="43"/>
    </row>
    <row r="37" spans="2:26">
      <c r="B37" s="44">
        <v>27</v>
      </c>
      <c r="C37" s="86" t="s">
        <v>266</v>
      </c>
      <c r="D37" s="34" t="s">
        <v>267</v>
      </c>
      <c r="E37" s="23">
        <f t="shared" si="0"/>
        <v>0</v>
      </c>
      <c r="F37" s="23"/>
      <c r="G37" s="33"/>
      <c r="H37" s="23"/>
      <c r="I37" s="33"/>
      <c r="J37" s="23"/>
      <c r="K37" s="33"/>
      <c r="L37" s="34"/>
      <c r="M37" s="58"/>
      <c r="N37" s="23"/>
      <c r="O37" s="42"/>
      <c r="P37" s="23"/>
      <c r="Q37" s="42"/>
      <c r="R37" s="23"/>
      <c r="S37" s="34"/>
      <c r="T37" s="34"/>
      <c r="U37" s="23"/>
      <c r="V37" s="23"/>
      <c r="W37" s="42"/>
      <c r="Y37" s="43"/>
      <c r="Z37" s="43"/>
    </row>
    <row r="38" spans="2:26">
      <c r="B38" s="44">
        <v>28</v>
      </c>
      <c r="C38" s="86" t="s">
        <v>273</v>
      </c>
      <c r="D38" s="34" t="s">
        <v>274</v>
      </c>
      <c r="E38" s="23">
        <f t="shared" si="0"/>
        <v>0</v>
      </c>
      <c r="F38" s="23"/>
      <c r="G38" s="33"/>
      <c r="H38" s="34"/>
      <c r="I38" s="33"/>
      <c r="J38" s="23"/>
      <c r="K38" s="33"/>
      <c r="L38" s="34"/>
      <c r="M38" s="58" t="str">
        <f t="shared" ref="M38:M46" si="3">IFERROR(VLOOKUP(L38,points,2,FALSE),"")</f>
        <v/>
      </c>
      <c r="N38" s="23"/>
      <c r="O38" s="42"/>
      <c r="P38" s="23"/>
      <c r="Q38" s="42"/>
      <c r="R38" s="23"/>
      <c r="S38" s="34"/>
      <c r="T38" s="34"/>
      <c r="U38" s="23"/>
      <c r="V38" s="23"/>
      <c r="W38" s="42"/>
      <c r="Y38" s="43"/>
      <c r="Z38" s="43"/>
    </row>
    <row r="39" spans="2:26">
      <c r="B39" s="44">
        <v>29</v>
      </c>
      <c r="C39" s="86" t="s">
        <v>372</v>
      </c>
      <c r="D39" s="34" t="s">
        <v>373</v>
      </c>
      <c r="E39" s="23">
        <f t="shared" si="0"/>
        <v>0</v>
      </c>
      <c r="F39" s="23"/>
      <c r="G39" s="33"/>
      <c r="H39" s="34"/>
      <c r="I39" s="33"/>
      <c r="J39" s="23"/>
      <c r="K39" s="33"/>
      <c r="L39" s="34"/>
      <c r="M39" s="58" t="str">
        <f t="shared" si="3"/>
        <v/>
      </c>
      <c r="N39" s="23"/>
      <c r="O39" s="42"/>
      <c r="P39" s="23"/>
      <c r="Q39" s="42"/>
      <c r="R39" s="23"/>
      <c r="S39" s="34"/>
      <c r="T39" s="34"/>
      <c r="U39" s="23"/>
      <c r="V39" s="23"/>
      <c r="W39" s="42"/>
      <c r="Y39" s="43"/>
      <c r="Z39" s="43"/>
    </row>
    <row r="40" spans="2:26">
      <c r="B40" s="44">
        <v>30</v>
      </c>
      <c r="C40" s="101" t="s">
        <v>210</v>
      </c>
      <c r="D40" s="23" t="s">
        <v>280</v>
      </c>
      <c r="E40" s="23">
        <f t="shared" si="0"/>
        <v>0</v>
      </c>
      <c r="F40" s="23"/>
      <c r="G40" s="33"/>
      <c r="H40" s="34"/>
      <c r="I40" s="33"/>
      <c r="J40" s="23"/>
      <c r="K40" s="33"/>
      <c r="L40" s="34"/>
      <c r="M40" s="58" t="str">
        <f t="shared" si="3"/>
        <v/>
      </c>
      <c r="N40" s="23"/>
      <c r="O40" s="42"/>
      <c r="P40" s="23"/>
      <c r="Q40" s="42"/>
      <c r="R40" s="23"/>
      <c r="S40" s="34"/>
      <c r="T40" s="34"/>
      <c r="U40" s="23"/>
      <c r="V40" s="23"/>
      <c r="W40" s="42"/>
      <c r="Y40" s="43"/>
      <c r="Z40" s="43"/>
    </row>
    <row r="41" spans="2:26">
      <c r="B41" s="44">
        <v>31</v>
      </c>
      <c r="C41" s="86" t="s">
        <v>277</v>
      </c>
      <c r="D41" s="34" t="s">
        <v>278</v>
      </c>
      <c r="E41" s="23">
        <f t="shared" si="0"/>
        <v>0</v>
      </c>
      <c r="F41" s="23"/>
      <c r="G41" s="33"/>
      <c r="H41" s="23"/>
      <c r="I41" s="33"/>
      <c r="J41" s="23"/>
      <c r="K41" s="33"/>
      <c r="L41" s="34"/>
      <c r="M41" s="58" t="str">
        <f t="shared" si="3"/>
        <v/>
      </c>
      <c r="N41" s="23"/>
      <c r="O41" s="42"/>
      <c r="P41" s="23"/>
      <c r="Q41" s="42"/>
      <c r="R41" s="23"/>
      <c r="S41" s="34"/>
      <c r="T41" s="34"/>
      <c r="U41" s="23"/>
      <c r="V41" s="23"/>
      <c r="W41" s="42"/>
      <c r="Y41" s="43"/>
      <c r="Z41" s="43"/>
    </row>
    <row r="42" spans="2:26">
      <c r="B42" s="44">
        <v>32</v>
      </c>
      <c r="C42" s="86" t="s">
        <v>378</v>
      </c>
      <c r="D42" s="34" t="s">
        <v>379</v>
      </c>
      <c r="E42" s="23">
        <f t="shared" si="0"/>
        <v>0</v>
      </c>
      <c r="F42" s="23"/>
      <c r="G42" s="33"/>
      <c r="H42" s="34"/>
      <c r="I42" s="58"/>
      <c r="J42" s="34"/>
      <c r="K42" s="58"/>
      <c r="L42" s="34"/>
      <c r="M42" s="58" t="str">
        <f t="shared" si="3"/>
        <v/>
      </c>
      <c r="N42" s="23"/>
      <c r="O42" s="42"/>
      <c r="P42" s="23"/>
      <c r="Q42" s="42"/>
      <c r="R42" s="23"/>
      <c r="S42" s="34"/>
      <c r="T42" s="34"/>
      <c r="U42" s="23"/>
      <c r="V42" s="23"/>
      <c r="W42" s="42"/>
      <c r="Y42" s="43"/>
      <c r="Z42" s="43"/>
    </row>
    <row r="43" spans="2:26">
      <c r="B43" s="44">
        <v>33</v>
      </c>
      <c r="C43" s="86" t="s">
        <v>380</v>
      </c>
      <c r="D43" s="34" t="s">
        <v>381</v>
      </c>
      <c r="E43" s="23">
        <f t="shared" si="0"/>
        <v>0</v>
      </c>
      <c r="F43" s="23"/>
      <c r="G43" s="33"/>
      <c r="H43" s="34"/>
      <c r="I43" s="33"/>
      <c r="J43" s="23"/>
      <c r="K43" s="33"/>
      <c r="L43" s="34"/>
      <c r="M43" s="58" t="str">
        <f t="shared" si="3"/>
        <v/>
      </c>
      <c r="N43" s="23"/>
      <c r="O43" s="42"/>
      <c r="P43" s="23"/>
      <c r="Q43" s="42"/>
      <c r="R43" s="23"/>
      <c r="S43" s="34"/>
      <c r="T43" s="34"/>
      <c r="U43" s="23"/>
      <c r="V43" s="23"/>
      <c r="W43" s="42"/>
      <c r="Y43" s="43"/>
      <c r="Z43" s="43"/>
    </row>
    <row r="44" spans="2:26">
      <c r="B44" s="44">
        <v>34</v>
      </c>
      <c r="C44" s="86" t="s">
        <v>281</v>
      </c>
      <c r="D44" s="34" t="s">
        <v>282</v>
      </c>
      <c r="E44" s="23">
        <f t="shared" si="0"/>
        <v>0</v>
      </c>
      <c r="F44" s="23"/>
      <c r="G44" s="33"/>
      <c r="H44" s="34"/>
      <c r="I44" s="33"/>
      <c r="J44" s="23"/>
      <c r="K44" s="33"/>
      <c r="L44" s="34"/>
      <c r="M44" s="58" t="str">
        <f t="shared" si="3"/>
        <v/>
      </c>
      <c r="N44" s="23"/>
      <c r="O44" s="42"/>
      <c r="P44" s="23"/>
      <c r="Q44" s="42"/>
      <c r="R44" s="23"/>
      <c r="S44" s="34"/>
      <c r="T44" s="34"/>
      <c r="U44" s="23"/>
      <c r="V44" s="23"/>
      <c r="W44" s="42"/>
      <c r="Y44" s="43"/>
      <c r="Z44" s="43"/>
    </row>
    <row r="45" spans="2:26">
      <c r="B45" s="44">
        <v>35</v>
      </c>
      <c r="C45" s="86" t="s">
        <v>382</v>
      </c>
      <c r="D45" s="74">
        <v>38652</v>
      </c>
      <c r="E45" s="23">
        <f t="shared" si="0"/>
        <v>0</v>
      </c>
      <c r="F45" s="23"/>
      <c r="G45" s="33"/>
      <c r="H45" s="34"/>
      <c r="I45" s="33"/>
      <c r="J45" s="23"/>
      <c r="K45" s="33"/>
      <c r="L45" s="34"/>
      <c r="M45" s="58" t="str">
        <f t="shared" si="3"/>
        <v/>
      </c>
      <c r="N45" s="23"/>
      <c r="O45" s="42"/>
      <c r="P45" s="23"/>
      <c r="Q45" s="42"/>
      <c r="R45" s="23"/>
      <c r="S45" s="34"/>
      <c r="T45" s="34"/>
      <c r="U45" s="23"/>
      <c r="V45" s="23"/>
      <c r="W45" s="42"/>
      <c r="Y45" s="43"/>
      <c r="Z45" s="43"/>
    </row>
    <row r="46" spans="2:26">
      <c r="B46" s="44">
        <v>36</v>
      </c>
      <c r="C46" s="51" t="s">
        <v>383</v>
      </c>
      <c r="D46" s="24" t="s">
        <v>384</v>
      </c>
      <c r="E46" s="23">
        <f t="shared" si="0"/>
        <v>0</v>
      </c>
      <c r="F46" s="23"/>
      <c r="G46" s="33"/>
      <c r="H46" s="34"/>
      <c r="I46" s="33"/>
      <c r="J46" s="23"/>
      <c r="K46" s="33"/>
      <c r="L46" s="34"/>
      <c r="M46" s="58" t="str">
        <f t="shared" si="3"/>
        <v/>
      </c>
      <c r="N46" s="23"/>
      <c r="O46" s="42"/>
      <c r="P46" s="23"/>
      <c r="Q46" s="42"/>
      <c r="R46" s="23"/>
      <c r="S46" s="34"/>
      <c r="T46" s="34"/>
      <c r="U46" s="23"/>
      <c r="V46" s="23"/>
      <c r="W46" s="42"/>
      <c r="Y46" s="43"/>
      <c r="Z46" s="43"/>
    </row>
    <row r="47" spans="2:26">
      <c r="B47" s="44">
        <v>37</v>
      </c>
      <c r="C47" s="51" t="s">
        <v>286</v>
      </c>
      <c r="D47" s="24" t="s">
        <v>287</v>
      </c>
      <c r="E47" s="23">
        <f t="shared" si="0"/>
        <v>0</v>
      </c>
      <c r="F47" s="23"/>
      <c r="G47" s="33"/>
      <c r="H47" s="23"/>
      <c r="I47" s="33"/>
      <c r="J47" s="23"/>
      <c r="K47" s="33"/>
      <c r="L47" s="34"/>
      <c r="M47" s="58"/>
      <c r="N47" s="23"/>
      <c r="O47" s="42"/>
      <c r="P47" s="23"/>
      <c r="Q47" s="42"/>
      <c r="R47" s="23"/>
      <c r="S47" s="34"/>
      <c r="T47" s="34"/>
      <c r="U47" s="23"/>
      <c r="V47" s="23"/>
      <c r="W47" s="42"/>
      <c r="Y47" s="43"/>
      <c r="Z47" s="43"/>
    </row>
    <row r="48" spans="2:26">
      <c r="B48" s="44">
        <v>38</v>
      </c>
      <c r="C48" s="86" t="s">
        <v>292</v>
      </c>
      <c r="D48" s="74">
        <v>38908</v>
      </c>
      <c r="E48" s="23">
        <f t="shared" si="0"/>
        <v>0</v>
      </c>
      <c r="F48" s="23"/>
      <c r="G48" s="33"/>
      <c r="H48" s="23"/>
      <c r="I48" s="33"/>
      <c r="J48" s="23"/>
      <c r="K48" s="33"/>
      <c r="L48" s="34"/>
      <c r="M48" s="58" t="str">
        <f>IFERROR(VLOOKUP(L48,points,2,FALSE),"")</f>
        <v/>
      </c>
      <c r="N48" s="23"/>
      <c r="O48" s="42"/>
      <c r="P48" s="23"/>
      <c r="Q48" s="42"/>
      <c r="R48" s="23"/>
      <c r="S48" s="34"/>
      <c r="T48" s="34"/>
      <c r="U48" s="23"/>
      <c r="V48" s="23"/>
      <c r="W48" s="42"/>
      <c r="Y48" s="43"/>
      <c r="Z48" s="43"/>
    </row>
    <row r="49" spans="2:26">
      <c r="B49" s="44">
        <v>39</v>
      </c>
      <c r="C49" s="86" t="s">
        <v>391</v>
      </c>
      <c r="D49" s="34" t="s">
        <v>392</v>
      </c>
      <c r="E49" s="23">
        <f t="shared" si="0"/>
        <v>0</v>
      </c>
      <c r="F49" s="23"/>
      <c r="G49" s="33"/>
      <c r="H49" s="23"/>
      <c r="I49" s="33"/>
      <c r="J49" s="23"/>
      <c r="K49" s="33"/>
      <c r="L49" s="34"/>
      <c r="M49" s="58"/>
      <c r="N49" s="23"/>
      <c r="O49" s="42"/>
      <c r="P49" s="23"/>
      <c r="Q49" s="42"/>
      <c r="R49" s="23"/>
      <c r="S49" s="34"/>
      <c r="T49" s="34"/>
      <c r="U49" s="23"/>
      <c r="V49" s="23"/>
      <c r="W49" s="42"/>
      <c r="Y49" s="43"/>
      <c r="Z49" s="43"/>
    </row>
    <row r="50" spans="2:26">
      <c r="B50" s="44">
        <v>40</v>
      </c>
      <c r="C50" s="86" t="s">
        <v>389</v>
      </c>
      <c r="D50" s="34" t="s">
        <v>390</v>
      </c>
      <c r="E50" s="23">
        <f t="shared" si="0"/>
        <v>0</v>
      </c>
      <c r="F50" s="23"/>
      <c r="G50" s="33"/>
      <c r="H50" s="34"/>
      <c r="I50" s="33"/>
      <c r="J50" s="23"/>
      <c r="K50" s="33"/>
      <c r="L50" s="34"/>
      <c r="M50" s="58"/>
      <c r="N50" s="23"/>
      <c r="O50" s="42"/>
      <c r="P50" s="23"/>
      <c r="Q50" s="42"/>
      <c r="R50" s="23"/>
      <c r="S50" s="34"/>
      <c r="T50" s="34"/>
      <c r="U50" s="23"/>
      <c r="V50" s="23"/>
      <c r="W50" s="42"/>
      <c r="Y50" s="43"/>
      <c r="Z50" s="43"/>
    </row>
    <row r="51" spans="2:26">
      <c r="B51" s="44">
        <v>41</v>
      </c>
      <c r="C51" s="86" t="s">
        <v>397</v>
      </c>
      <c r="D51" s="34" t="s">
        <v>398</v>
      </c>
      <c r="E51" s="23">
        <f t="shared" si="0"/>
        <v>0</v>
      </c>
      <c r="F51" s="23"/>
      <c r="G51" s="33"/>
      <c r="H51" s="34"/>
      <c r="I51" s="33"/>
      <c r="J51" s="23"/>
      <c r="K51" s="33"/>
      <c r="L51" s="34"/>
      <c r="M51" s="58" t="str">
        <f>IFERROR(VLOOKUP(L51,points,2,FALSE),"")</f>
        <v/>
      </c>
      <c r="N51" s="23"/>
      <c r="O51" s="42"/>
      <c r="P51" s="23"/>
      <c r="Q51" s="42"/>
      <c r="R51" s="23"/>
      <c r="S51" s="34"/>
      <c r="T51" s="34"/>
      <c r="U51" s="23"/>
      <c r="V51" s="23"/>
      <c r="W51" s="42"/>
      <c r="Y51" s="43"/>
      <c r="Z51" s="43"/>
    </row>
    <row r="52" spans="2:26">
      <c r="B52" s="44">
        <v>42</v>
      </c>
      <c r="C52" s="86" t="s">
        <v>395</v>
      </c>
      <c r="D52" s="34" t="s">
        <v>396</v>
      </c>
      <c r="E52" s="23">
        <f t="shared" si="0"/>
        <v>0</v>
      </c>
      <c r="F52" s="23"/>
      <c r="G52" s="33"/>
      <c r="H52" s="34"/>
      <c r="I52" s="33"/>
      <c r="J52" s="23"/>
      <c r="K52" s="33"/>
      <c r="L52" s="34"/>
      <c r="M52" s="58"/>
      <c r="N52" s="23"/>
      <c r="O52" s="42"/>
      <c r="P52" s="23"/>
      <c r="Q52" s="42"/>
      <c r="R52" s="23"/>
      <c r="S52" s="34"/>
      <c r="T52" s="34"/>
      <c r="U52" s="23"/>
      <c r="V52" s="23"/>
      <c r="W52" s="42"/>
      <c r="Y52" s="43"/>
      <c r="Z52" s="43"/>
    </row>
    <row r="53" spans="2:26">
      <c r="B53" s="44">
        <v>43</v>
      </c>
      <c r="C53" s="53" t="s">
        <v>297</v>
      </c>
      <c r="D53" s="54" t="s">
        <v>298</v>
      </c>
      <c r="E53" s="23">
        <f t="shared" si="0"/>
        <v>0</v>
      </c>
      <c r="F53" s="23"/>
      <c r="G53" s="33"/>
      <c r="H53" s="34"/>
      <c r="I53" s="33"/>
      <c r="J53" s="23"/>
      <c r="K53" s="33"/>
      <c r="L53" s="34"/>
      <c r="M53" s="58"/>
      <c r="N53" s="23"/>
      <c r="O53" s="42"/>
      <c r="P53" s="23"/>
      <c r="Q53" s="42"/>
      <c r="R53" s="23"/>
      <c r="S53" s="34"/>
      <c r="T53" s="34"/>
      <c r="U53" s="23"/>
      <c r="V53" s="23"/>
      <c r="W53" s="42"/>
      <c r="Y53" s="43"/>
      <c r="Z53" s="43"/>
    </row>
    <row r="54" spans="2:26">
      <c r="B54" s="44">
        <v>44</v>
      </c>
      <c r="C54" s="86" t="s">
        <v>299</v>
      </c>
      <c r="D54" s="34" t="s">
        <v>300</v>
      </c>
      <c r="E54" s="23">
        <f t="shared" si="0"/>
        <v>0</v>
      </c>
      <c r="F54" s="23"/>
      <c r="G54" s="33"/>
      <c r="H54" s="34"/>
      <c r="I54" s="33"/>
      <c r="J54" s="23"/>
      <c r="K54" s="33"/>
      <c r="L54" s="34"/>
      <c r="M54" s="58"/>
      <c r="N54" s="23"/>
      <c r="O54" s="42"/>
      <c r="P54" s="23"/>
      <c r="Q54" s="42"/>
      <c r="R54" s="23"/>
      <c r="S54" s="34"/>
      <c r="T54" s="34"/>
      <c r="U54" s="23"/>
      <c r="V54" s="23"/>
      <c r="W54" s="42"/>
      <c r="Y54" s="43"/>
      <c r="Z54" s="43"/>
    </row>
    <row r="55" spans="2:26">
      <c r="B55" s="44">
        <v>45</v>
      </c>
      <c r="C55" s="86" t="s">
        <v>301</v>
      </c>
      <c r="D55" s="74">
        <v>38892</v>
      </c>
      <c r="E55" s="23">
        <f t="shared" si="0"/>
        <v>0</v>
      </c>
      <c r="F55" s="23"/>
      <c r="G55" s="33"/>
      <c r="H55" s="34"/>
      <c r="I55" s="33"/>
      <c r="J55" s="23"/>
      <c r="K55" s="33"/>
      <c r="L55" s="34"/>
      <c r="M55" s="58"/>
      <c r="N55" s="23"/>
      <c r="O55" s="42"/>
      <c r="P55" s="23"/>
      <c r="Q55" s="42"/>
      <c r="R55" s="23"/>
      <c r="S55" s="34"/>
      <c r="T55" s="34"/>
      <c r="U55" s="23"/>
      <c r="V55" s="23"/>
      <c r="W55" s="42"/>
      <c r="Y55" s="43"/>
      <c r="Z55" s="43"/>
    </row>
    <row r="56" spans="2:26" customFormat="1">
      <c r="B56" s="44">
        <v>46</v>
      </c>
      <c r="C56" s="101" t="s">
        <v>304</v>
      </c>
      <c r="D56" s="23" t="s">
        <v>305</v>
      </c>
      <c r="E56" s="23">
        <f t="shared" si="0"/>
        <v>0</v>
      </c>
      <c r="F56" s="23"/>
      <c r="G56" s="33"/>
      <c r="H56" s="34"/>
      <c r="I56" s="33"/>
      <c r="J56" s="23"/>
      <c r="K56" s="33"/>
      <c r="L56" s="47"/>
      <c r="M56" s="33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2:26">
      <c r="B57" s="45"/>
      <c r="C57" s="46"/>
      <c r="D57" s="15"/>
      <c r="E57" s="15"/>
      <c r="G57" s="35"/>
      <c r="H57" s="35"/>
      <c r="I57" s="35"/>
      <c r="J57" s="35"/>
      <c r="K57" s="35"/>
      <c r="L57" s="35"/>
      <c r="M57" s="35"/>
      <c r="N57" s="15"/>
      <c r="P57" s="15"/>
      <c r="R57" s="15"/>
      <c r="S57" s="35"/>
      <c r="T57" s="35"/>
      <c r="U57" s="15"/>
      <c r="V57" s="15"/>
      <c r="Y57" s="43"/>
      <c r="Z57" s="43"/>
    </row>
    <row r="58" spans="2:26">
      <c r="B58" s="45"/>
      <c r="C58" s="46"/>
      <c r="D58" s="15"/>
      <c r="E58" s="15"/>
      <c r="G58" s="35"/>
      <c r="H58" s="35"/>
      <c r="I58" s="35"/>
      <c r="J58" s="35"/>
      <c r="K58" s="35"/>
      <c r="L58" s="35"/>
      <c r="M58" s="35"/>
      <c r="N58" s="15"/>
      <c r="P58" s="15"/>
      <c r="R58" s="15"/>
      <c r="S58" s="35"/>
      <c r="T58" s="35"/>
      <c r="U58" s="15"/>
      <c r="V58" s="15"/>
      <c r="Y58" s="43"/>
      <c r="Z58" s="43"/>
    </row>
    <row r="59" spans="2:26">
      <c r="B59" s="26" t="s">
        <v>44</v>
      </c>
      <c r="Y59" s="43"/>
      <c r="Z59" s="43"/>
    </row>
    <row r="60" spans="2:26">
      <c r="B60" s="27"/>
      <c r="C60" s="14" t="s">
        <v>399</v>
      </c>
      <c r="Y60" s="43"/>
      <c r="Z60" s="43"/>
    </row>
    <row r="61" spans="2:26">
      <c r="B61" s="28" t="s">
        <v>46</v>
      </c>
      <c r="C61" s="14" t="s">
        <v>127</v>
      </c>
      <c r="Y61" s="43"/>
      <c r="Z61" s="43"/>
    </row>
    <row r="62" spans="2:26">
      <c r="B62" s="29" t="s">
        <v>46</v>
      </c>
      <c r="C62" s="14" t="s">
        <v>48</v>
      </c>
      <c r="Y62" s="43"/>
      <c r="Z62" s="43"/>
    </row>
    <row r="63" spans="2:26">
      <c r="B63" s="30" t="s">
        <v>46</v>
      </c>
      <c r="C63" s="14" t="s">
        <v>49</v>
      </c>
      <c r="Y63" s="43"/>
      <c r="Z63" s="43"/>
    </row>
    <row r="64" spans="2:26">
      <c r="Y64" s="43"/>
      <c r="Z64" s="43"/>
    </row>
    <row r="65" spans="25:26">
      <c r="Y65" s="43"/>
      <c r="Z65" s="43"/>
    </row>
    <row r="66" spans="25:26">
      <c r="Y66" s="43"/>
      <c r="Z66" s="43"/>
    </row>
    <row r="67" spans="25:26">
      <c r="Y67" s="43"/>
      <c r="Z67" s="43"/>
    </row>
    <row r="68" spans="25:26">
      <c r="Y68" s="43"/>
      <c r="Z68" s="43"/>
    </row>
    <row r="69" spans="25:26">
      <c r="Y69" s="43"/>
      <c r="Z69" s="43"/>
    </row>
    <row r="70" spans="25:26">
      <c r="Y70" s="43"/>
      <c r="Z70" s="43"/>
    </row>
    <row r="71" spans="25:26">
      <c r="Y71" s="43"/>
      <c r="Z71" s="43"/>
    </row>
    <row r="72" spans="25:26">
      <c r="Y72" s="43"/>
      <c r="Z72" s="43"/>
    </row>
    <row r="73" spans="25:26">
      <c r="Y73" s="43"/>
      <c r="Z73" s="43"/>
    </row>
    <row r="74" spans="25:26">
      <c r="Y74" s="43"/>
      <c r="Z74" s="43"/>
    </row>
    <row r="75" spans="25:26">
      <c r="Y75" s="43"/>
      <c r="Z75" s="43"/>
    </row>
    <row r="76" spans="25:26">
      <c r="Y76" s="43"/>
      <c r="Z76" s="43"/>
    </row>
    <row r="77" spans="25:26">
      <c r="Y77" s="43"/>
      <c r="Z77" s="43"/>
    </row>
    <row r="78" spans="25:26">
      <c r="Y78" s="43"/>
      <c r="Z78" s="43"/>
    </row>
    <row r="79" spans="25:26">
      <c r="Y79" s="43"/>
      <c r="Z79" s="43"/>
    </row>
    <row r="80" spans="25:26">
      <c r="Y80" s="43"/>
      <c r="Z80" s="43"/>
    </row>
    <row r="81" spans="25:26">
      <c r="Y81" s="43"/>
      <c r="Z81" s="43"/>
    </row>
    <row r="82" spans="25:26">
      <c r="Y82" s="43"/>
      <c r="Z82" s="43"/>
    </row>
    <row r="83" spans="25:26">
      <c r="Y83" s="43"/>
      <c r="Z83" s="43"/>
    </row>
    <row r="84" spans="25:26">
      <c r="Y84" s="43"/>
      <c r="Z84" s="43"/>
    </row>
    <row r="85" spans="25:26">
      <c r="Y85" s="43"/>
      <c r="Z85" s="43"/>
    </row>
    <row r="86" spans="25:26">
      <c r="Y86" s="43"/>
      <c r="Z86" s="43"/>
    </row>
    <row r="87" spans="25:26">
      <c r="Y87" s="43"/>
      <c r="Z87" s="43"/>
    </row>
    <row r="88" spans="25:26">
      <c r="Y88" s="43"/>
      <c r="Z88" s="43"/>
    </row>
    <row r="89" spans="25:26">
      <c r="Y89" s="43"/>
      <c r="Z89" s="43"/>
    </row>
    <row r="90" spans="25:26">
      <c r="Y90" s="43"/>
      <c r="Z90" s="43"/>
    </row>
    <row r="91" spans="25:26">
      <c r="Y91" s="43"/>
      <c r="Z91" s="43"/>
    </row>
    <row r="92" spans="25:26">
      <c r="Y92" s="43"/>
      <c r="Z92" s="43"/>
    </row>
    <row r="93" spans="25:26">
      <c r="Y93" s="43"/>
      <c r="Z93" s="43"/>
    </row>
    <row r="94" spans="25:26">
      <c r="Y94" s="43"/>
      <c r="Z94" s="43"/>
    </row>
    <row r="95" spans="25:26">
      <c r="Y95" s="43"/>
      <c r="Z95" s="43"/>
    </row>
    <row r="96" spans="25:26">
      <c r="Y96" s="43"/>
      <c r="Z96" s="43"/>
    </row>
    <row r="97" spans="25:26">
      <c r="Y97" s="43"/>
      <c r="Z97" s="43"/>
    </row>
    <row r="98" spans="25:26">
      <c r="Y98" s="43"/>
      <c r="Z98" s="43"/>
    </row>
    <row r="99" spans="25:26">
      <c r="Y99" s="43"/>
      <c r="Z99" s="43"/>
    </row>
    <row r="100" spans="25:26">
      <c r="Y100" s="43"/>
      <c r="Z100" s="43"/>
    </row>
    <row r="101" spans="25:26">
      <c r="Y101" s="43"/>
      <c r="Z101" s="43"/>
    </row>
    <row r="102" spans="25:26">
      <c r="Y102" s="43"/>
      <c r="Z102" s="43"/>
    </row>
    <row r="103" spans="25:26">
      <c r="Y103" s="43"/>
      <c r="Z103" s="43"/>
    </row>
    <row r="104" spans="25:26">
      <c r="Y104" s="43"/>
      <c r="Z104" s="43"/>
    </row>
    <row r="105" spans="25:26">
      <c r="Y105" s="43"/>
      <c r="Z105" s="43"/>
    </row>
    <row r="106" spans="25:26">
      <c r="Y106" s="43"/>
      <c r="Z106" s="43"/>
    </row>
    <row r="107" spans="25:26">
      <c r="Y107" s="43"/>
      <c r="Z107" s="43"/>
    </row>
    <row r="108" spans="25:26">
      <c r="Y108" s="43"/>
      <c r="Z108" s="43"/>
    </row>
    <row r="109" spans="25:26">
      <c r="Y109" s="43"/>
      <c r="Z109" s="43"/>
    </row>
    <row r="110" spans="25:26">
      <c r="Y110" s="43"/>
      <c r="Z110" s="43"/>
    </row>
    <row r="111" spans="25:26">
      <c r="Y111" s="43"/>
      <c r="Z111" s="43"/>
    </row>
    <row r="112" spans="25:26">
      <c r="Y112" s="43"/>
      <c r="Z112" s="43"/>
    </row>
    <row r="113" spans="25:26">
      <c r="Y113" s="43"/>
      <c r="Z113" s="43"/>
    </row>
    <row r="114" spans="25:26">
      <c r="Y114" s="43"/>
      <c r="Z114" s="43"/>
    </row>
    <row r="115" spans="25:26">
      <c r="Y115" s="43"/>
      <c r="Z115" s="43"/>
    </row>
    <row r="116" spans="25:26">
      <c r="Y116" s="43"/>
      <c r="Z116" s="43"/>
    </row>
    <row r="117" spans="25:26">
      <c r="Y117" s="43"/>
      <c r="Z117" s="43"/>
    </row>
    <row r="118" spans="25:26">
      <c r="Y118" s="43"/>
      <c r="Z118" s="43"/>
    </row>
    <row r="119" spans="25:26">
      <c r="Y119" s="43"/>
      <c r="Z119" s="43"/>
    </row>
  </sheetData>
  <sortState xmlns:xlrd2="http://schemas.microsoft.com/office/spreadsheetml/2017/richdata2" ref="C11:K56">
    <sortCondition descending="1" ref="E11:E56"/>
  </sortState>
  <mergeCells count="18"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A54"/>
  <sheetViews>
    <sheetView workbookViewId="0">
      <pane xSplit="3" topLeftCell="D1" activePane="topRight" state="frozen"/>
      <selection pane="topRight" activeCell="G15" sqref="G15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11" style="15" customWidth="1"/>
    <col min="15" max="15" width="8.88671875" style="14"/>
    <col min="16" max="16" width="8.88671875" style="14" customWidth="1"/>
    <col min="17" max="19" width="8.88671875" style="14"/>
    <col min="20" max="20" width="14.109375" style="15" customWidth="1"/>
    <col min="21" max="21" width="12.5546875" style="14" customWidth="1"/>
    <col min="22" max="22" width="8.88671875" style="14"/>
    <col min="23" max="23" width="34.109375" style="14" customWidth="1"/>
    <col min="24" max="16384" width="8.88671875" style="14"/>
  </cols>
  <sheetData>
    <row r="3" spans="2:26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2:26">
      <c r="B4" s="17" t="s">
        <v>679</v>
      </c>
      <c r="C4" s="16"/>
      <c r="D4" s="16"/>
      <c r="E4" s="16"/>
      <c r="F4" s="18"/>
    </row>
    <row r="6" spans="2:26">
      <c r="C6" s="133"/>
      <c r="D6" s="133"/>
      <c r="E6" s="18"/>
      <c r="F6" s="18"/>
    </row>
    <row r="7" spans="2:26">
      <c r="B7" s="19" t="s">
        <v>400</v>
      </c>
      <c r="C7" s="20"/>
    </row>
    <row r="8" spans="2:26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O8" s="15"/>
      <c r="P8" s="15"/>
      <c r="Q8" s="15"/>
      <c r="R8" s="15"/>
      <c r="S8" s="15"/>
      <c r="T8" s="14"/>
    </row>
    <row r="9" spans="2:26" ht="15" customHeight="1">
      <c r="B9" s="123" t="s">
        <v>1</v>
      </c>
      <c r="C9" s="130" t="s">
        <v>2</v>
      </c>
      <c r="D9" s="130" t="s">
        <v>3</v>
      </c>
      <c r="E9" s="140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/>
      <c r="S9" s="118"/>
      <c r="T9" s="117"/>
      <c r="U9" s="118"/>
    </row>
    <row r="10" spans="2:26">
      <c r="B10" s="124"/>
      <c r="C10" s="130"/>
      <c r="D10" s="130"/>
      <c r="E10" s="141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</row>
    <row r="11" spans="2:26">
      <c r="B11" s="44">
        <v>1</v>
      </c>
      <c r="C11" s="86" t="s">
        <v>325</v>
      </c>
      <c r="D11" s="34" t="s">
        <v>341</v>
      </c>
      <c r="E11" s="23">
        <f t="shared" ref="E11" si="0">SUM(G11,I11,K11,Q11)</f>
        <v>166.5</v>
      </c>
      <c r="F11" s="23">
        <v>3</v>
      </c>
      <c r="G11" s="33">
        <f t="shared" ref="G11" si="1">IFERROR(VLOOKUP(F11,points,3,FALSE),"")</f>
        <v>135</v>
      </c>
      <c r="H11" s="34">
        <v>16</v>
      </c>
      <c r="I11" s="33">
        <f>IFERROR(VLOOKUP(H11,points,2,FALSE),"")</f>
        <v>14.25</v>
      </c>
      <c r="J11" s="23">
        <v>13</v>
      </c>
      <c r="K11" s="33">
        <f>IFERROR(VLOOKUP(J11,points,2,FALSE),"")</f>
        <v>17.25</v>
      </c>
      <c r="L11" s="34"/>
      <c r="M11" s="33"/>
      <c r="N11" s="34"/>
      <c r="O11" s="37"/>
      <c r="P11" s="34"/>
      <c r="Q11" s="37"/>
      <c r="R11" s="34"/>
      <c r="S11" s="34"/>
      <c r="T11" s="34"/>
      <c r="U11" s="42"/>
      <c r="W11" s="43"/>
      <c r="X11" s="43"/>
    </row>
    <row r="12" spans="2:26">
      <c r="B12" s="44">
        <v>2</v>
      </c>
      <c r="C12" s="101" t="s">
        <v>326</v>
      </c>
      <c r="D12" s="34" t="s">
        <v>344</v>
      </c>
      <c r="E12" s="23">
        <f t="shared" ref="E12:E43" si="2">SUM(G12,I12,K12,Q12)</f>
        <v>115.125</v>
      </c>
      <c r="F12" s="23">
        <v>2</v>
      </c>
      <c r="G12" s="33">
        <f>IFERROR(VLOOKUP(F12,points,3,FALSE),"")/2</f>
        <v>90</v>
      </c>
      <c r="H12" s="23">
        <v>14</v>
      </c>
      <c r="I12" s="33">
        <f>IFERROR(VLOOKUP(H12,points,2,FALSE),"")</f>
        <v>16.5</v>
      </c>
      <c r="J12" s="23">
        <v>13</v>
      </c>
      <c r="K12" s="33">
        <f>IFERROR(VLOOKUP(J12,points,2,FALSE),"")/2</f>
        <v>8.625</v>
      </c>
      <c r="L12" s="34"/>
      <c r="M12" s="38"/>
      <c r="N12" s="34"/>
      <c r="O12" s="37"/>
      <c r="P12" s="34"/>
      <c r="Q12" s="37"/>
      <c r="R12" s="34"/>
      <c r="S12" s="34"/>
      <c r="T12" s="34"/>
      <c r="U12" s="42"/>
      <c r="W12" s="43"/>
      <c r="X12" s="43"/>
    </row>
    <row r="13" spans="2:26">
      <c r="B13" s="44">
        <v>3</v>
      </c>
      <c r="C13" s="101" t="s">
        <v>333</v>
      </c>
      <c r="D13" s="34" t="s">
        <v>347</v>
      </c>
      <c r="E13" s="23">
        <f t="shared" si="2"/>
        <v>85.625</v>
      </c>
      <c r="F13" s="23">
        <v>3</v>
      </c>
      <c r="G13" s="33">
        <f>IFERROR(VLOOKUP(F13,points,3,FALSE),"")/2</f>
        <v>67.5</v>
      </c>
      <c r="H13" s="23">
        <v>21</v>
      </c>
      <c r="I13" s="33">
        <f>IFERROR(VLOOKUP(H13,points,2,FALSE),"")</f>
        <v>8.75</v>
      </c>
      <c r="J13" s="23">
        <v>11</v>
      </c>
      <c r="K13" s="33">
        <f>IFERROR(VLOOKUP(J13,points,2,FALSE),"")/2</f>
        <v>9.375</v>
      </c>
      <c r="L13" s="34"/>
      <c r="M13" s="33"/>
      <c r="N13" s="34"/>
      <c r="O13" s="37"/>
      <c r="P13" s="34"/>
      <c r="Q13" s="37"/>
      <c r="R13" s="34"/>
      <c r="S13" s="34"/>
      <c r="T13" s="34"/>
      <c r="U13" s="34"/>
      <c r="W13" s="43"/>
      <c r="X13" s="43"/>
    </row>
    <row r="14" spans="2:26">
      <c r="B14" s="44">
        <v>4</v>
      </c>
      <c r="C14" s="86" t="s">
        <v>334</v>
      </c>
      <c r="D14" s="34" t="s">
        <v>354</v>
      </c>
      <c r="E14" s="23">
        <f t="shared" si="2"/>
        <v>71.5</v>
      </c>
      <c r="F14" s="23">
        <v>8</v>
      </c>
      <c r="G14" s="33">
        <f t="shared" ref="G14:G19" si="3">IFERROR(VLOOKUP(F14,points,3,FALSE),"")</f>
        <v>54</v>
      </c>
      <c r="H14" s="23">
        <v>21</v>
      </c>
      <c r="I14" s="33">
        <f>IFERROR(VLOOKUP(H14,points,2,FALSE),"")</f>
        <v>8.75</v>
      </c>
      <c r="J14" s="23">
        <v>21</v>
      </c>
      <c r="K14" s="33">
        <f>IFERROR(VLOOKUP(J14,points,2,FALSE),"")</f>
        <v>8.75</v>
      </c>
      <c r="L14" s="34"/>
      <c r="M14" s="33"/>
      <c r="N14" s="34"/>
      <c r="O14" s="37"/>
      <c r="P14" s="34"/>
      <c r="Q14" s="37"/>
      <c r="R14" s="34"/>
      <c r="S14" s="34"/>
      <c r="T14" s="34"/>
      <c r="U14" s="42"/>
      <c r="W14" s="43"/>
      <c r="X14" s="43"/>
    </row>
    <row r="15" spans="2:26">
      <c r="B15" s="44">
        <v>5</v>
      </c>
      <c r="C15" s="86" t="s">
        <v>410</v>
      </c>
      <c r="D15" s="34" t="s">
        <v>411</v>
      </c>
      <c r="E15" s="23">
        <f t="shared" si="2"/>
        <v>45</v>
      </c>
      <c r="F15" s="23">
        <v>9</v>
      </c>
      <c r="G15" s="33">
        <f t="shared" si="3"/>
        <v>45</v>
      </c>
      <c r="H15" s="23"/>
      <c r="I15" s="33"/>
      <c r="J15" s="23"/>
      <c r="K15" s="33"/>
      <c r="L15" s="23"/>
      <c r="M15" s="38"/>
      <c r="N15" s="23"/>
      <c r="O15" s="42"/>
      <c r="P15" s="23"/>
      <c r="Q15" s="42"/>
      <c r="R15" s="23"/>
      <c r="S15" s="23"/>
      <c r="T15" s="34"/>
      <c r="U15" s="23"/>
      <c r="Y15" s="43"/>
      <c r="Z15" s="43"/>
    </row>
    <row r="16" spans="2:26">
      <c r="B16" s="44">
        <v>6</v>
      </c>
      <c r="C16" s="86" t="s">
        <v>324</v>
      </c>
      <c r="D16" s="34" t="s">
        <v>338</v>
      </c>
      <c r="E16" s="23">
        <f t="shared" si="2"/>
        <v>40.5</v>
      </c>
      <c r="F16" s="23"/>
      <c r="G16" s="33" t="str">
        <f t="shared" si="3"/>
        <v/>
      </c>
      <c r="H16" s="23">
        <v>12</v>
      </c>
      <c r="I16" s="33">
        <f>IFERROR(VLOOKUP(H16,points,2,FALSE),"")</f>
        <v>18</v>
      </c>
      <c r="J16" s="23">
        <v>9</v>
      </c>
      <c r="K16" s="33">
        <f>IFERROR(VLOOKUP(J16,points,2,FALSE),"")</f>
        <v>22.5</v>
      </c>
      <c r="L16" s="23"/>
      <c r="M16" s="38"/>
      <c r="N16" s="23"/>
      <c r="O16" s="42"/>
      <c r="P16" s="23"/>
      <c r="Q16" s="42"/>
      <c r="R16" s="23"/>
      <c r="S16" s="23"/>
      <c r="T16" s="34"/>
      <c r="U16" s="23"/>
      <c r="Y16" s="43"/>
      <c r="Z16" s="43"/>
    </row>
    <row r="17" spans="1:27">
      <c r="B17" s="44">
        <v>7</v>
      </c>
      <c r="C17" s="86" t="s">
        <v>330</v>
      </c>
      <c r="D17" s="34" t="s">
        <v>348</v>
      </c>
      <c r="E17" s="23">
        <f t="shared" si="2"/>
        <v>16.5</v>
      </c>
      <c r="F17" s="23"/>
      <c r="G17" s="33" t="str">
        <f t="shared" si="3"/>
        <v/>
      </c>
      <c r="H17" s="34"/>
      <c r="I17" s="33"/>
      <c r="J17" s="23">
        <v>14</v>
      </c>
      <c r="K17" s="33">
        <f>IFERROR(VLOOKUP(J17,points,2,FALSE),"")</f>
        <v>16.5</v>
      </c>
      <c r="L17" s="23"/>
      <c r="M17" s="38"/>
      <c r="N17" s="23"/>
      <c r="O17" s="42"/>
      <c r="P17" s="23"/>
      <c r="Q17" s="42"/>
      <c r="R17" s="23"/>
      <c r="S17" s="23"/>
      <c r="T17" s="23"/>
      <c r="U17" s="23"/>
      <c r="Y17" s="43"/>
      <c r="Z17" s="43"/>
    </row>
    <row r="18" spans="1:27" customFormat="1">
      <c r="A18" s="14"/>
      <c r="B18" s="44">
        <v>8</v>
      </c>
      <c r="C18" s="86" t="s">
        <v>412</v>
      </c>
      <c r="D18" s="23" t="s">
        <v>413</v>
      </c>
      <c r="E18" s="23">
        <f t="shared" si="2"/>
        <v>15.75</v>
      </c>
      <c r="F18" s="23"/>
      <c r="G18" s="33" t="str">
        <f t="shared" si="3"/>
        <v/>
      </c>
      <c r="H18" s="34"/>
      <c r="I18" s="33"/>
      <c r="J18" s="34">
        <v>15</v>
      </c>
      <c r="K18" s="33">
        <f>IFERROR(VLOOKUP(J18,points,2,FALSE),"")</f>
        <v>15.75</v>
      </c>
      <c r="L18" s="34"/>
      <c r="M18" s="33"/>
      <c r="N18" s="34"/>
      <c r="O18" s="37"/>
      <c r="P18" s="34"/>
      <c r="Q18" s="37"/>
      <c r="R18" s="34"/>
      <c r="S18" s="34"/>
      <c r="T18" s="34"/>
      <c r="U18" s="34"/>
      <c r="V18" s="14"/>
      <c r="W18" s="14"/>
      <c r="Y18" s="43"/>
      <c r="Z18" s="43"/>
    </row>
    <row r="19" spans="1:27" customFormat="1">
      <c r="A19" s="14"/>
      <c r="B19" s="44">
        <v>9</v>
      </c>
      <c r="C19" s="86" t="s">
        <v>332</v>
      </c>
      <c r="D19" s="34" t="s">
        <v>409</v>
      </c>
      <c r="E19" s="23">
        <f t="shared" si="2"/>
        <v>11.25</v>
      </c>
      <c r="F19" s="23"/>
      <c r="G19" s="33" t="str">
        <f t="shared" si="3"/>
        <v/>
      </c>
      <c r="H19" s="34"/>
      <c r="I19" s="33"/>
      <c r="J19" s="23">
        <v>17</v>
      </c>
      <c r="K19" s="33">
        <f>IFERROR(VLOOKUP(J19,points,2,FALSE),"")</f>
        <v>11.25</v>
      </c>
      <c r="L19" s="23"/>
      <c r="M19" s="33"/>
      <c r="N19" s="23"/>
      <c r="O19" s="42"/>
      <c r="P19" s="23"/>
      <c r="Q19" s="42"/>
      <c r="R19" s="34"/>
      <c r="S19" s="23"/>
      <c r="T19" s="34"/>
      <c r="U19" s="34"/>
      <c r="V19" s="14"/>
      <c r="W19" s="14"/>
      <c r="Y19" s="43"/>
      <c r="Z19" s="43"/>
    </row>
    <row r="20" spans="1:27" customFormat="1">
      <c r="A20" s="14"/>
      <c r="B20" s="44">
        <v>10</v>
      </c>
      <c r="C20" s="86" t="s">
        <v>331</v>
      </c>
      <c r="D20" s="34" t="s">
        <v>401</v>
      </c>
      <c r="E20" s="23">
        <f t="shared" si="2"/>
        <v>0</v>
      </c>
      <c r="F20" s="23"/>
      <c r="G20" s="33"/>
      <c r="H20" s="34"/>
      <c r="I20" s="33"/>
      <c r="J20" s="23"/>
      <c r="K20" s="33"/>
      <c r="L20" s="34"/>
      <c r="M20" s="33"/>
      <c r="N20" s="34"/>
      <c r="O20" s="37"/>
      <c r="P20" s="34"/>
      <c r="Q20" s="37"/>
      <c r="R20" s="34"/>
      <c r="S20" s="34"/>
      <c r="T20" s="34"/>
      <c r="U20" s="34"/>
      <c r="V20" s="14"/>
      <c r="W20" s="14"/>
      <c r="Y20" s="43"/>
      <c r="Z20" s="43"/>
    </row>
    <row r="21" spans="1:27" customFormat="1">
      <c r="A21" s="14"/>
      <c r="B21" s="44">
        <v>11</v>
      </c>
      <c r="C21" s="86" t="s">
        <v>327</v>
      </c>
      <c r="D21" s="34" t="s">
        <v>402</v>
      </c>
      <c r="E21" s="23">
        <f t="shared" si="2"/>
        <v>0</v>
      </c>
      <c r="F21" s="23"/>
      <c r="G21" s="33"/>
      <c r="H21" s="23"/>
      <c r="I21" s="33"/>
      <c r="J21" s="23"/>
      <c r="K21" s="33"/>
      <c r="L21" s="23"/>
      <c r="M21" s="33"/>
      <c r="N21" s="23"/>
      <c r="O21" s="42"/>
      <c r="P21" s="23"/>
      <c r="Q21" s="42"/>
      <c r="R21" s="34"/>
      <c r="S21" s="23"/>
      <c r="T21" s="34"/>
      <c r="U21" s="34"/>
      <c r="V21" s="14"/>
      <c r="W21" s="14"/>
      <c r="Y21" s="43"/>
      <c r="Z21" s="43"/>
    </row>
    <row r="22" spans="1:27" customFormat="1">
      <c r="A22" s="14"/>
      <c r="B22" s="44">
        <v>12</v>
      </c>
      <c r="C22" s="86" t="s">
        <v>403</v>
      </c>
      <c r="D22" s="23" t="s">
        <v>404</v>
      </c>
      <c r="E22" s="23">
        <f t="shared" si="2"/>
        <v>0</v>
      </c>
      <c r="F22" s="23"/>
      <c r="G22" s="33"/>
      <c r="H22" s="23"/>
      <c r="I22" s="33"/>
      <c r="J22" s="23"/>
      <c r="K22" s="33"/>
      <c r="L22" s="23"/>
      <c r="M22" s="33"/>
      <c r="N22" s="23"/>
      <c r="O22" s="42"/>
      <c r="P22" s="23"/>
      <c r="Q22" s="42"/>
      <c r="R22" s="23"/>
      <c r="S22" s="23"/>
      <c r="T22" s="23"/>
      <c r="U22" s="23"/>
      <c r="V22" s="14"/>
      <c r="W22" s="14"/>
      <c r="Y22" s="43"/>
      <c r="Z22" s="43"/>
    </row>
    <row r="23" spans="1:27" customFormat="1">
      <c r="A23" s="14"/>
      <c r="B23" s="44">
        <v>13</v>
      </c>
      <c r="C23" s="86" t="s">
        <v>405</v>
      </c>
      <c r="D23" s="34" t="s">
        <v>406</v>
      </c>
      <c r="E23" s="23">
        <f t="shared" si="2"/>
        <v>0</v>
      </c>
      <c r="F23" s="23"/>
      <c r="G23" s="33"/>
      <c r="H23" s="23"/>
      <c r="I23" s="33"/>
      <c r="J23" s="23"/>
      <c r="K23" s="33"/>
      <c r="L23" s="23"/>
      <c r="M23" s="33"/>
      <c r="N23" s="23"/>
      <c r="O23" s="34"/>
      <c r="P23" s="34"/>
      <c r="Q23" s="37"/>
      <c r="R23" s="34"/>
      <c r="S23" s="34"/>
      <c r="T23" s="34"/>
      <c r="U23" s="23"/>
      <c r="V23" s="14"/>
      <c r="W23" s="14"/>
      <c r="X23" s="41"/>
      <c r="Y23" s="43"/>
      <c r="Z23" s="43"/>
      <c r="AA23" s="40"/>
    </row>
    <row r="24" spans="1:27" customFormat="1">
      <c r="A24" s="14"/>
      <c r="B24" s="44">
        <v>14</v>
      </c>
      <c r="C24" s="86" t="s">
        <v>407</v>
      </c>
      <c r="D24" s="34" t="s">
        <v>408</v>
      </c>
      <c r="E24" s="23">
        <f t="shared" si="2"/>
        <v>0</v>
      </c>
      <c r="F24" s="23"/>
      <c r="G24" s="33"/>
      <c r="H24" s="34"/>
      <c r="I24" s="33"/>
      <c r="J24" s="23"/>
      <c r="K24" s="33"/>
      <c r="L24" s="23"/>
      <c r="M24" s="33"/>
      <c r="N24" s="23"/>
      <c r="O24" s="34"/>
      <c r="P24" s="34"/>
      <c r="Q24" s="37"/>
      <c r="R24" s="34"/>
      <c r="S24" s="34"/>
      <c r="T24" s="23"/>
      <c r="U24" s="23"/>
      <c r="V24" s="14"/>
      <c r="W24" s="14"/>
      <c r="X24" s="41"/>
      <c r="Y24" s="43"/>
      <c r="Z24" s="43"/>
      <c r="AA24" s="40"/>
    </row>
    <row r="25" spans="1:27">
      <c r="B25" s="44">
        <v>15</v>
      </c>
      <c r="C25" s="86" t="s">
        <v>349</v>
      </c>
      <c r="D25" s="34" t="s">
        <v>350</v>
      </c>
      <c r="E25" s="23">
        <f t="shared" si="2"/>
        <v>0</v>
      </c>
      <c r="F25" s="23"/>
      <c r="G25" s="33"/>
      <c r="H25" s="23"/>
      <c r="I25" s="33"/>
      <c r="J25" s="23"/>
      <c r="K25" s="33"/>
      <c r="L25" s="34"/>
      <c r="M25" s="33"/>
      <c r="N25" s="34"/>
      <c r="O25" s="37"/>
      <c r="P25" s="37"/>
      <c r="Q25" s="37"/>
      <c r="R25" s="34"/>
      <c r="S25" s="34"/>
      <c r="T25" s="34"/>
      <c r="U25" s="42"/>
      <c r="X25" s="43"/>
    </row>
    <row r="26" spans="1:27">
      <c r="B26" s="44">
        <v>16</v>
      </c>
      <c r="C26" s="86" t="s">
        <v>328</v>
      </c>
      <c r="D26" s="34" t="s">
        <v>351</v>
      </c>
      <c r="E26" s="23">
        <f t="shared" si="2"/>
        <v>0</v>
      </c>
      <c r="F26" s="23"/>
      <c r="G26" s="33"/>
      <c r="H26" s="34"/>
      <c r="I26" s="33"/>
      <c r="J26" s="23"/>
      <c r="K26" s="33"/>
      <c r="L26" s="34"/>
      <c r="M26" s="33"/>
      <c r="N26" s="34"/>
      <c r="O26" s="37"/>
      <c r="P26" s="37"/>
      <c r="Q26" s="37"/>
      <c r="R26" s="34"/>
      <c r="S26" s="34"/>
      <c r="T26" s="34"/>
      <c r="U26" s="42"/>
      <c r="X26" s="43"/>
    </row>
    <row r="27" spans="1:27">
      <c r="B27" s="44">
        <v>17</v>
      </c>
      <c r="C27" s="86" t="s">
        <v>355</v>
      </c>
      <c r="D27" s="34" t="s">
        <v>356</v>
      </c>
      <c r="E27" s="23">
        <f t="shared" si="2"/>
        <v>0</v>
      </c>
      <c r="F27" s="23"/>
      <c r="G27" s="33"/>
      <c r="H27" s="23"/>
      <c r="I27" s="33"/>
      <c r="J27" s="23"/>
      <c r="K27" s="33"/>
      <c r="L27" s="34"/>
      <c r="M27" s="33"/>
      <c r="N27" s="34"/>
      <c r="O27" s="37"/>
      <c r="P27" s="37"/>
      <c r="Q27" s="37"/>
      <c r="R27" s="34"/>
      <c r="S27" s="34"/>
      <c r="T27" s="34"/>
      <c r="U27" s="42"/>
      <c r="X27" s="43"/>
    </row>
    <row r="28" spans="1:27">
      <c r="B28" s="44">
        <v>18</v>
      </c>
      <c r="C28" s="86" t="s">
        <v>329</v>
      </c>
      <c r="D28" s="34" t="s">
        <v>357</v>
      </c>
      <c r="E28" s="23">
        <f t="shared" si="2"/>
        <v>0</v>
      </c>
      <c r="F28" s="23"/>
      <c r="G28" s="33"/>
      <c r="H28" s="34"/>
      <c r="I28" s="33"/>
      <c r="J28" s="23"/>
      <c r="K28" s="33"/>
      <c r="L28" s="34"/>
      <c r="M28" s="33"/>
      <c r="N28" s="34"/>
      <c r="O28" s="37"/>
      <c r="P28" s="37"/>
      <c r="Q28" s="37"/>
      <c r="R28" s="34"/>
      <c r="S28" s="34"/>
      <c r="T28" s="34"/>
      <c r="U28" s="42"/>
      <c r="X28" s="43"/>
    </row>
    <row r="29" spans="1:27">
      <c r="B29" s="44">
        <v>19</v>
      </c>
      <c r="C29" s="51" t="s">
        <v>366</v>
      </c>
      <c r="D29" s="24" t="s">
        <v>367</v>
      </c>
      <c r="E29" s="23">
        <f t="shared" si="2"/>
        <v>0</v>
      </c>
      <c r="F29" s="23"/>
      <c r="G29" s="33"/>
      <c r="H29" s="34"/>
      <c r="I29" s="33"/>
      <c r="J29" s="34"/>
      <c r="K29" s="33"/>
      <c r="L29" s="34"/>
      <c r="M29" s="33"/>
      <c r="N29" s="34"/>
      <c r="O29" s="37"/>
      <c r="P29" s="37"/>
      <c r="Q29" s="37"/>
      <c r="R29" s="34"/>
      <c r="S29" s="34"/>
      <c r="T29" s="34"/>
      <c r="U29" s="42"/>
      <c r="X29" s="43"/>
    </row>
    <row r="30" spans="1:27">
      <c r="B30" s="44">
        <v>20</v>
      </c>
      <c r="C30" s="86" t="s">
        <v>336</v>
      </c>
      <c r="D30" s="34" t="s">
        <v>374</v>
      </c>
      <c r="E30" s="23">
        <f t="shared" si="2"/>
        <v>0</v>
      </c>
      <c r="F30" s="23"/>
      <c r="G30" s="33"/>
      <c r="H30" s="23"/>
      <c r="I30" s="33"/>
      <c r="J30" s="23"/>
      <c r="K30" s="33"/>
      <c r="L30" s="34"/>
      <c r="M30" s="33"/>
      <c r="N30" s="34"/>
      <c r="O30" s="37"/>
      <c r="P30" s="37"/>
      <c r="Q30" s="37"/>
      <c r="R30" s="34"/>
      <c r="S30" s="34"/>
      <c r="T30" s="34"/>
      <c r="U30" s="42"/>
      <c r="X30" s="43"/>
    </row>
    <row r="31" spans="1:27">
      <c r="B31" s="44">
        <v>21</v>
      </c>
      <c r="C31" s="86" t="s">
        <v>335</v>
      </c>
      <c r="D31" s="34" t="s">
        <v>375</v>
      </c>
      <c r="E31" s="23">
        <f t="shared" si="2"/>
        <v>0</v>
      </c>
      <c r="F31" s="23"/>
      <c r="G31" s="33"/>
      <c r="H31" s="23"/>
      <c r="I31" s="33"/>
      <c r="J31" s="23"/>
      <c r="K31" s="33"/>
      <c r="L31" s="34"/>
      <c r="M31" s="33"/>
      <c r="N31" s="34"/>
      <c r="O31" s="37"/>
      <c r="P31" s="37"/>
      <c r="Q31" s="37"/>
      <c r="R31" s="34"/>
      <c r="S31" s="34"/>
      <c r="T31" s="34"/>
      <c r="U31" s="42"/>
      <c r="X31" s="43"/>
    </row>
    <row r="32" spans="1:27">
      <c r="B32" s="44">
        <v>22</v>
      </c>
      <c r="C32" s="53" t="s">
        <v>387</v>
      </c>
      <c r="D32" s="54" t="s">
        <v>388</v>
      </c>
      <c r="E32" s="23">
        <f t="shared" si="2"/>
        <v>0</v>
      </c>
      <c r="F32" s="23"/>
      <c r="G32" s="33"/>
      <c r="H32" s="34"/>
      <c r="I32" s="58"/>
      <c r="J32" s="34"/>
      <c r="K32" s="33"/>
      <c r="L32" s="34"/>
      <c r="M32" s="33"/>
      <c r="N32" s="34"/>
      <c r="O32" s="37"/>
      <c r="P32" s="37"/>
      <c r="Q32" s="37"/>
      <c r="R32" s="34"/>
      <c r="S32" s="34"/>
      <c r="T32" s="34"/>
      <c r="U32" s="42"/>
      <c r="X32" s="43"/>
    </row>
    <row r="33" spans="2:26">
      <c r="B33" s="44">
        <v>23</v>
      </c>
      <c r="C33" s="86" t="s">
        <v>385</v>
      </c>
      <c r="D33" s="34" t="s">
        <v>386</v>
      </c>
      <c r="E33" s="23">
        <f t="shared" si="2"/>
        <v>0</v>
      </c>
      <c r="F33" s="23"/>
      <c r="G33" s="33"/>
      <c r="H33" s="23"/>
      <c r="I33" s="33"/>
      <c r="J33" s="23"/>
      <c r="K33" s="33"/>
      <c r="L33" s="34"/>
      <c r="M33" s="33"/>
      <c r="N33" s="34"/>
      <c r="O33" s="37"/>
      <c r="P33" s="37"/>
      <c r="Q33" s="37"/>
      <c r="R33" s="34"/>
      <c r="S33" s="34"/>
      <c r="T33" s="34"/>
      <c r="U33" s="42"/>
      <c r="X33" s="43"/>
    </row>
    <row r="34" spans="2:26">
      <c r="B34" s="44">
        <v>24</v>
      </c>
      <c r="C34" s="86" t="s">
        <v>414</v>
      </c>
      <c r="D34" s="23" t="s">
        <v>415</v>
      </c>
      <c r="E34" s="23">
        <f t="shared" si="2"/>
        <v>0</v>
      </c>
      <c r="F34" s="23"/>
      <c r="G34" s="33"/>
      <c r="H34" s="34"/>
      <c r="I34" s="33"/>
      <c r="J34" s="23"/>
      <c r="K34" s="33"/>
      <c r="L34" s="34"/>
      <c r="M34" s="33"/>
      <c r="N34" s="34"/>
      <c r="O34" s="37"/>
      <c r="P34" s="37"/>
      <c r="Q34" s="37"/>
      <c r="R34" s="34"/>
      <c r="S34" s="34"/>
      <c r="T34" s="34"/>
      <c r="U34" s="42"/>
      <c r="X34" s="43"/>
    </row>
    <row r="35" spans="2:26">
      <c r="B35" s="44">
        <v>25</v>
      </c>
      <c r="C35" s="86" t="s">
        <v>416</v>
      </c>
      <c r="D35" s="23" t="s">
        <v>417</v>
      </c>
      <c r="E35" s="23">
        <f t="shared" si="2"/>
        <v>0</v>
      </c>
      <c r="F35" s="23"/>
      <c r="G35" s="33"/>
      <c r="H35" s="34"/>
      <c r="I35" s="33"/>
      <c r="J35" s="23"/>
      <c r="K35" s="33"/>
      <c r="L35" s="34"/>
      <c r="M35" s="33"/>
      <c r="N35" s="34"/>
      <c r="O35" s="37"/>
      <c r="P35" s="37"/>
      <c r="Q35" s="37"/>
      <c r="R35" s="34"/>
      <c r="S35" s="34"/>
      <c r="T35" s="34"/>
      <c r="U35" s="42"/>
      <c r="X35" s="43"/>
    </row>
    <row r="36" spans="2:26">
      <c r="B36" s="44">
        <v>26</v>
      </c>
      <c r="C36" s="86" t="s">
        <v>418</v>
      </c>
      <c r="D36" s="23" t="s">
        <v>419</v>
      </c>
      <c r="E36" s="23">
        <f t="shared" si="2"/>
        <v>0</v>
      </c>
      <c r="F36" s="23"/>
      <c r="G36" s="33"/>
      <c r="H36" s="34"/>
      <c r="I36" s="33"/>
      <c r="J36" s="23"/>
      <c r="K36" s="33"/>
      <c r="L36" s="34"/>
      <c r="M36" s="33"/>
      <c r="N36" s="34"/>
      <c r="O36" s="37"/>
      <c r="P36" s="37"/>
      <c r="Q36" s="37"/>
      <c r="R36" s="34"/>
      <c r="S36" s="34"/>
      <c r="T36" s="34"/>
      <c r="U36" s="42"/>
      <c r="X36" s="43"/>
    </row>
    <row r="37" spans="2:26">
      <c r="B37" s="44">
        <v>27</v>
      </c>
      <c r="C37" s="86" t="s">
        <v>420</v>
      </c>
      <c r="D37" s="73">
        <v>37939</v>
      </c>
      <c r="E37" s="23">
        <f t="shared" si="2"/>
        <v>0</v>
      </c>
      <c r="F37" s="23" t="s">
        <v>15</v>
      </c>
      <c r="G37" s="33" t="str">
        <f>IFERROR(VLOOKUP(F37,points,2,FALSE),"")</f>
        <v/>
      </c>
      <c r="H37" s="34"/>
      <c r="I37" s="33" t="str">
        <f>IFERROR(VLOOKUP(H37,points,2,FALSE),"")</f>
        <v/>
      </c>
      <c r="J37" s="23" t="s">
        <v>15</v>
      </c>
      <c r="K37" s="33" t="str">
        <f>IFERROR(VLOOKUP(J37,points,2,FALSE),"")</f>
        <v/>
      </c>
      <c r="L37" s="34"/>
      <c r="M37" s="33"/>
      <c r="N37" s="34"/>
      <c r="O37" s="37"/>
      <c r="P37" s="37"/>
      <c r="Q37" s="37"/>
      <c r="R37" s="34"/>
      <c r="S37" s="34"/>
      <c r="T37" s="34"/>
      <c r="U37" s="42"/>
      <c r="X37" s="43"/>
    </row>
    <row r="38" spans="2:26">
      <c r="B38" s="44">
        <v>28</v>
      </c>
      <c r="C38" s="86" t="s">
        <v>421</v>
      </c>
      <c r="D38" s="34" t="s">
        <v>422</v>
      </c>
      <c r="E38" s="23">
        <f t="shared" si="2"/>
        <v>0</v>
      </c>
      <c r="F38" s="23" t="s">
        <v>15</v>
      </c>
      <c r="G38" s="33" t="str">
        <f>IFERROR(VLOOKUP(F38,points,2,FALSE),"")</f>
        <v/>
      </c>
      <c r="H38" s="34"/>
      <c r="I38" s="33" t="str">
        <f>IFERROR(VLOOKUP(H38,points,2,FALSE),"")</f>
        <v/>
      </c>
      <c r="J38" s="23" t="s">
        <v>15</v>
      </c>
      <c r="K38" s="33" t="str">
        <f>IFERROR(VLOOKUP(J38,points,2,FALSE),"")</f>
        <v/>
      </c>
      <c r="L38" s="34"/>
      <c r="M38" s="33"/>
      <c r="N38" s="34"/>
      <c r="O38" s="37"/>
      <c r="P38" s="37"/>
      <c r="Q38" s="37"/>
      <c r="R38" s="34"/>
      <c r="S38" s="34"/>
      <c r="T38" s="34"/>
      <c r="U38" s="42"/>
      <c r="X38" s="43"/>
    </row>
    <row r="39" spans="2:26">
      <c r="B39" s="44">
        <v>29</v>
      </c>
      <c r="C39" s="86" t="s">
        <v>423</v>
      </c>
      <c r="D39" s="34" t="s">
        <v>424</v>
      </c>
      <c r="E39" s="23">
        <f t="shared" si="2"/>
        <v>0</v>
      </c>
      <c r="F39" s="23" t="s">
        <v>15</v>
      </c>
      <c r="G39" s="33" t="str">
        <f>IFERROR(VLOOKUP(F39,points,2,FALSE),"")</f>
        <v/>
      </c>
      <c r="H39" s="34"/>
      <c r="I39" s="33" t="str">
        <f>IFERROR(VLOOKUP(H39,points,2,FALSE),"")</f>
        <v/>
      </c>
      <c r="J39" s="23" t="s">
        <v>15</v>
      </c>
      <c r="K39" s="33" t="str">
        <f>IFERROR(VLOOKUP(J39,points,3,FALSE),"")</f>
        <v/>
      </c>
      <c r="L39" s="34"/>
      <c r="M39" s="33"/>
      <c r="N39" s="34"/>
      <c r="O39" s="37"/>
      <c r="P39" s="37"/>
      <c r="Q39" s="37"/>
      <c r="R39" s="34"/>
      <c r="S39" s="34"/>
      <c r="T39" s="34"/>
      <c r="U39" s="42"/>
      <c r="X39" s="43"/>
    </row>
    <row r="40" spans="2:26">
      <c r="B40" s="44">
        <v>30</v>
      </c>
      <c r="C40" s="86" t="s">
        <v>393</v>
      </c>
      <c r="D40" s="34" t="s">
        <v>394</v>
      </c>
      <c r="E40" s="23">
        <f t="shared" si="2"/>
        <v>0</v>
      </c>
      <c r="F40" s="23" t="s">
        <v>15</v>
      </c>
      <c r="G40" s="33" t="str">
        <f>IFERROR(VLOOKUP(F40,points,2,FALSE),"")</f>
        <v/>
      </c>
      <c r="H40" s="23"/>
      <c r="I40" s="33" t="str">
        <f>IFERROR(VLOOKUP(H40,points,2,FALSE),"")</f>
        <v/>
      </c>
      <c r="J40" s="23" t="s">
        <v>15</v>
      </c>
      <c r="K40" s="33" t="str">
        <f>IFERROR(VLOOKUP(J40,points,2,FALSE),"")</f>
        <v/>
      </c>
      <c r="L40" s="34"/>
      <c r="M40" s="38"/>
      <c r="N40" s="34"/>
      <c r="O40" s="37"/>
      <c r="P40" s="34"/>
      <c r="Q40" s="37"/>
      <c r="R40" s="34"/>
      <c r="S40" s="34"/>
      <c r="T40" s="34"/>
      <c r="U40" s="34"/>
      <c r="V40" s="34"/>
      <c r="W40" s="42"/>
      <c r="Y40" s="43"/>
      <c r="Z40" s="43"/>
    </row>
    <row r="41" spans="2:26">
      <c r="B41" s="44">
        <v>31</v>
      </c>
      <c r="C41" s="101" t="s">
        <v>368</v>
      </c>
      <c r="D41" s="34" t="s">
        <v>369</v>
      </c>
      <c r="E41" s="23">
        <f t="shared" si="2"/>
        <v>0</v>
      </c>
      <c r="F41" s="23"/>
      <c r="G41" s="33"/>
      <c r="H41" s="23"/>
      <c r="I41" s="33"/>
      <c r="J41" s="23"/>
      <c r="K41" s="33"/>
      <c r="L41" s="23"/>
      <c r="M41" s="38"/>
      <c r="N41" s="23"/>
      <c r="O41" s="42"/>
      <c r="P41" s="23"/>
      <c r="Q41" s="42"/>
      <c r="R41" s="23"/>
      <c r="S41" s="23"/>
      <c r="T41" s="23"/>
      <c r="U41" s="23"/>
      <c r="V41" s="23"/>
      <c r="W41" s="42"/>
      <c r="Y41" s="43"/>
      <c r="Z41" s="43"/>
    </row>
    <row r="42" spans="2:26">
      <c r="B42" s="44">
        <v>32</v>
      </c>
      <c r="C42" s="101" t="s">
        <v>352</v>
      </c>
      <c r="D42" s="34" t="s">
        <v>353</v>
      </c>
      <c r="E42" s="23">
        <f t="shared" si="2"/>
        <v>0</v>
      </c>
      <c r="F42" s="23"/>
      <c r="G42" s="33"/>
      <c r="H42" s="34"/>
      <c r="I42" s="33"/>
      <c r="J42" s="23"/>
      <c r="K42" s="33"/>
      <c r="L42" s="34"/>
      <c r="M42" s="58" t="str">
        <f>IFERROR(VLOOKUP(L42,points,2,FALSE),"")</f>
        <v/>
      </c>
      <c r="N42" s="23"/>
      <c r="O42" s="42"/>
      <c r="P42" s="23"/>
      <c r="Q42" s="42"/>
      <c r="R42" s="23"/>
      <c r="S42" s="34"/>
      <c r="T42" s="34"/>
      <c r="U42" s="23"/>
      <c r="V42" s="23"/>
      <c r="W42" s="42"/>
      <c r="Y42" s="43"/>
      <c r="Z42" s="43"/>
    </row>
    <row r="43" spans="2:26">
      <c r="B43" s="44">
        <v>33</v>
      </c>
      <c r="C43" s="101" t="s">
        <v>360</v>
      </c>
      <c r="D43" s="34" t="s">
        <v>361</v>
      </c>
      <c r="E43" s="23">
        <f t="shared" si="2"/>
        <v>0</v>
      </c>
      <c r="F43" s="23"/>
      <c r="G43" s="33"/>
      <c r="H43" s="23"/>
      <c r="I43" s="33"/>
      <c r="J43" s="23"/>
      <c r="K43" s="33"/>
      <c r="L43" s="34"/>
      <c r="M43" s="58" t="str">
        <f>IFERROR(VLOOKUP(L43,points,2,FALSE),"")</f>
        <v/>
      </c>
      <c r="N43" s="23"/>
      <c r="O43" s="42"/>
      <c r="P43" s="23"/>
      <c r="Q43" s="42"/>
      <c r="R43" s="23"/>
      <c r="S43" s="34"/>
      <c r="T43" s="34"/>
      <c r="U43" s="23"/>
      <c r="V43" s="23"/>
      <c r="W43" s="42"/>
      <c r="Y43" s="43"/>
      <c r="Z43" s="43"/>
    </row>
    <row r="44" spans="2:26">
      <c r="B44" s="15"/>
      <c r="D44" s="15"/>
      <c r="E44" s="15"/>
      <c r="H44" s="35"/>
      <c r="I44" s="35"/>
      <c r="J44" s="35"/>
      <c r="K44" s="35"/>
      <c r="L44" s="35"/>
      <c r="M44" s="25"/>
      <c r="N44" s="35"/>
      <c r="O44" s="25"/>
      <c r="P44" s="25"/>
      <c r="Q44" s="25"/>
      <c r="R44" s="35"/>
      <c r="S44" s="35"/>
      <c r="T44" s="35"/>
      <c r="V44" s="25"/>
      <c r="W44" s="43"/>
      <c r="X44" s="43"/>
    </row>
    <row r="45" spans="2:26">
      <c r="B45" s="15"/>
      <c r="D45" s="15"/>
      <c r="E45" s="15"/>
      <c r="H45" s="35"/>
      <c r="I45" s="35"/>
      <c r="J45" s="35"/>
      <c r="K45" s="35"/>
      <c r="L45" s="35"/>
      <c r="M45" s="25"/>
      <c r="N45" s="35"/>
      <c r="O45" s="25"/>
      <c r="P45" s="25"/>
      <c r="Q45" s="25"/>
      <c r="R45" s="35"/>
      <c r="S45" s="35"/>
      <c r="T45" s="35"/>
      <c r="V45" s="25"/>
      <c r="W45" s="43"/>
      <c r="X45" s="43"/>
    </row>
    <row r="46" spans="2:26">
      <c r="B46" s="26" t="s">
        <v>44</v>
      </c>
      <c r="W46" s="43"/>
      <c r="X46" s="43"/>
    </row>
    <row r="47" spans="2:26">
      <c r="B47" s="27"/>
      <c r="C47" s="14" t="s">
        <v>425</v>
      </c>
      <c r="W47" s="43"/>
      <c r="X47" s="43"/>
    </row>
    <row r="48" spans="2:26">
      <c r="B48" s="28" t="s">
        <v>46</v>
      </c>
      <c r="C48" s="14" t="s">
        <v>127</v>
      </c>
      <c r="W48" s="43"/>
      <c r="X48" s="43"/>
    </row>
    <row r="49" spans="2:24">
      <c r="B49" s="29" t="s">
        <v>46</v>
      </c>
      <c r="C49" s="14" t="s">
        <v>48</v>
      </c>
      <c r="W49" s="43"/>
      <c r="X49" s="43"/>
    </row>
    <row r="50" spans="2:24">
      <c r="B50" s="30" t="s">
        <v>46</v>
      </c>
      <c r="C50" s="14" t="s">
        <v>49</v>
      </c>
      <c r="W50" s="43"/>
      <c r="X50" s="43"/>
    </row>
    <row r="51" spans="2:24">
      <c r="W51" s="43"/>
      <c r="X51" s="43"/>
    </row>
    <row r="52" spans="2:24">
      <c r="W52" s="43"/>
      <c r="X52" s="43"/>
    </row>
    <row r="53" spans="2:24">
      <c r="W53" s="43"/>
      <c r="X53" s="43"/>
    </row>
    <row r="54" spans="2:24">
      <c r="W54" s="43"/>
      <c r="X54" s="43"/>
    </row>
  </sheetData>
  <sortState xmlns:xlrd2="http://schemas.microsoft.com/office/spreadsheetml/2017/richdata2" ref="C12:K41">
    <sortCondition descending="1" ref="E12:E41"/>
  </sortState>
  <mergeCells count="17">
    <mergeCell ref="B9:B10"/>
    <mergeCell ref="C9:C10"/>
    <mergeCell ref="D9:D10"/>
    <mergeCell ref="E9:E10"/>
    <mergeCell ref="L9:M9"/>
    <mergeCell ref="C6:D6"/>
    <mergeCell ref="F8:G8"/>
    <mergeCell ref="F9:G9"/>
    <mergeCell ref="H9:I9"/>
    <mergeCell ref="J9:K9"/>
    <mergeCell ref="J8:K8"/>
    <mergeCell ref="G3:H3"/>
    <mergeCell ref="N9:O9"/>
    <mergeCell ref="P9:Q9"/>
    <mergeCell ref="R9:S9"/>
    <mergeCell ref="T9:U9"/>
    <mergeCell ref="H8:I8"/>
  </mergeCells>
  <pageMargins left="0" right="0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120"/>
  <sheetViews>
    <sheetView workbookViewId="0">
      <pane xSplit="3" topLeftCell="D1" activePane="topRight" state="frozen"/>
      <selection pane="topRight" activeCell="G12" sqref="G1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8" width="8.88671875" style="14"/>
    <col min="19" max="19" width="10.88671875" style="14" customWidth="1"/>
    <col min="20" max="20" width="20.109375" style="14" customWidth="1"/>
    <col min="21" max="21" width="10.88671875" style="14" customWidth="1"/>
    <col min="22" max="23" width="8.88671875" style="14"/>
    <col min="24" max="24" width="54.109375" style="14" customWidth="1"/>
    <col min="25" max="16384" width="8.88671875" style="14"/>
  </cols>
  <sheetData>
    <row r="3" spans="2:25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2:25">
      <c r="B4" s="17" t="s">
        <v>679</v>
      </c>
      <c r="C4" s="16"/>
      <c r="D4" s="16"/>
      <c r="E4" s="16"/>
      <c r="F4" s="18"/>
    </row>
    <row r="6" spans="2:25">
      <c r="C6" s="133"/>
      <c r="D6" s="133"/>
      <c r="E6" s="18"/>
      <c r="F6" s="18"/>
    </row>
    <row r="7" spans="2:25">
      <c r="B7" s="19" t="s">
        <v>426</v>
      </c>
      <c r="C7" s="20"/>
    </row>
    <row r="8" spans="2:25">
      <c r="D8" s="15"/>
      <c r="E8" s="15"/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N8" s="15"/>
      <c r="O8" s="15"/>
      <c r="P8" s="15"/>
      <c r="Q8" s="15"/>
      <c r="R8" s="15"/>
      <c r="S8" s="15"/>
    </row>
    <row r="9" spans="2:25" ht="15" customHeight="1">
      <c r="B9" s="129" t="s">
        <v>1</v>
      </c>
      <c r="C9" s="121" t="s">
        <v>2</v>
      </c>
      <c r="D9" s="121" t="s">
        <v>3</v>
      </c>
      <c r="E9" s="127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 t="s">
        <v>10</v>
      </c>
      <c r="S9" s="118"/>
      <c r="T9" s="117"/>
      <c r="U9" s="118"/>
    </row>
    <row r="10" spans="2:25">
      <c r="B10" s="129"/>
      <c r="C10" s="121"/>
      <c r="D10" s="121"/>
      <c r="E10" s="128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</row>
    <row r="11" spans="2:25">
      <c r="B11" s="44">
        <v>1</v>
      </c>
      <c r="C11" s="62" t="s">
        <v>443</v>
      </c>
      <c r="D11" s="63" t="s">
        <v>444</v>
      </c>
      <c r="E11" s="23">
        <f t="shared" ref="E11:E21" si="0">SUM(G11,I11,K11,Q11)</f>
        <v>278</v>
      </c>
      <c r="F11" s="23">
        <v>1</v>
      </c>
      <c r="G11" s="33">
        <f t="shared" ref="G11:G20" si="1">IFERROR(VLOOKUP(F11,points,3,FALSE),"")</f>
        <v>270</v>
      </c>
      <c r="H11" s="99">
        <v>37</v>
      </c>
      <c r="I11" s="33">
        <f>IFERROR(VLOOKUP(H11,points,2,FALSE),"")*2</f>
        <v>8</v>
      </c>
      <c r="J11" s="23" t="s">
        <v>15</v>
      </c>
      <c r="K11" s="33" t="str">
        <f>IFERROR(VLOOKUP(J11,points,3,FALSE),"")</f>
        <v/>
      </c>
      <c r="L11" s="34"/>
      <c r="M11" s="38"/>
      <c r="N11" s="34"/>
      <c r="O11" s="34"/>
      <c r="P11" s="34"/>
      <c r="Q11" s="37"/>
      <c r="R11" s="34"/>
      <c r="S11" s="37"/>
      <c r="T11" s="34"/>
      <c r="U11" s="37"/>
      <c r="X11" s="43"/>
      <c r="Y11" s="43">
        <v>8</v>
      </c>
    </row>
    <row r="12" spans="2:25">
      <c r="B12" s="44">
        <v>2</v>
      </c>
      <c r="C12" s="62" t="s">
        <v>450</v>
      </c>
      <c r="D12" s="63" t="s">
        <v>451</v>
      </c>
      <c r="E12" s="23">
        <f t="shared" si="0"/>
        <v>180</v>
      </c>
      <c r="F12" s="23">
        <v>2</v>
      </c>
      <c r="G12" s="33">
        <f t="shared" si="1"/>
        <v>180</v>
      </c>
      <c r="H12" s="23"/>
      <c r="I12" s="58"/>
      <c r="J12" s="23"/>
      <c r="K12" s="58"/>
      <c r="L12" s="23"/>
      <c r="M12" s="49"/>
      <c r="N12" s="42"/>
      <c r="O12" s="42"/>
      <c r="P12" s="42"/>
      <c r="Q12" s="42"/>
      <c r="R12" s="42"/>
      <c r="S12" s="42"/>
      <c r="T12" s="42"/>
      <c r="U12" s="42"/>
      <c r="X12" s="43"/>
      <c r="Y12" s="43"/>
    </row>
    <row r="13" spans="2:25">
      <c r="B13" s="44">
        <v>3</v>
      </c>
      <c r="C13" s="62" t="s">
        <v>441</v>
      </c>
      <c r="D13" s="63" t="s">
        <v>442</v>
      </c>
      <c r="E13" s="23">
        <f t="shared" si="0"/>
        <v>135</v>
      </c>
      <c r="F13" s="23">
        <v>3</v>
      </c>
      <c r="G13" s="33">
        <f t="shared" si="1"/>
        <v>135</v>
      </c>
      <c r="H13" s="23"/>
      <c r="I13" s="58"/>
      <c r="J13" s="23"/>
      <c r="K13" s="58"/>
      <c r="L13" s="23"/>
      <c r="M13" s="49"/>
      <c r="N13" s="42"/>
      <c r="O13" s="42"/>
      <c r="P13" s="42"/>
      <c r="Q13" s="42"/>
      <c r="R13" s="42"/>
      <c r="S13" s="42"/>
      <c r="T13" s="42"/>
      <c r="U13" s="42"/>
      <c r="X13" s="43"/>
      <c r="Y13" s="43">
        <v>17</v>
      </c>
    </row>
    <row r="14" spans="2:25">
      <c r="B14" s="44">
        <v>4</v>
      </c>
      <c r="C14" s="47" t="s">
        <v>672</v>
      </c>
      <c r="D14" s="96" t="s">
        <v>673</v>
      </c>
      <c r="E14" s="23">
        <f t="shared" si="0"/>
        <v>100.5</v>
      </c>
      <c r="F14" s="23">
        <v>4</v>
      </c>
      <c r="G14" s="33">
        <f t="shared" si="1"/>
        <v>100.5</v>
      </c>
      <c r="H14" s="23"/>
      <c r="I14" s="58"/>
      <c r="J14" s="23"/>
      <c r="K14" s="58"/>
      <c r="L14" s="23"/>
      <c r="M14" s="49"/>
      <c r="N14" s="42"/>
      <c r="O14" s="42"/>
      <c r="P14" s="42"/>
      <c r="Q14" s="42"/>
      <c r="R14" s="42"/>
      <c r="S14" s="42"/>
      <c r="T14" s="42"/>
      <c r="U14" s="42"/>
      <c r="X14" s="43"/>
      <c r="Y14" s="43"/>
    </row>
    <row r="15" spans="2:25">
      <c r="B15" s="44">
        <v>5</v>
      </c>
      <c r="C15" s="47" t="s">
        <v>670</v>
      </c>
      <c r="D15" s="96" t="s">
        <v>671</v>
      </c>
      <c r="E15" s="23">
        <f t="shared" si="0"/>
        <v>81</v>
      </c>
      <c r="F15" s="23">
        <v>5</v>
      </c>
      <c r="G15" s="33">
        <f t="shared" si="1"/>
        <v>81</v>
      </c>
      <c r="H15" s="23"/>
      <c r="I15" s="58"/>
      <c r="J15" s="23"/>
      <c r="K15" s="58"/>
      <c r="L15" s="23"/>
      <c r="M15" s="49"/>
      <c r="N15" s="42"/>
      <c r="O15" s="42"/>
      <c r="P15" s="42"/>
      <c r="Q15" s="42"/>
      <c r="R15" s="42"/>
      <c r="S15" s="42"/>
      <c r="T15" s="42"/>
      <c r="U15" s="42"/>
      <c r="X15" s="43"/>
      <c r="Y15" s="43">
        <v>17</v>
      </c>
    </row>
    <row r="16" spans="2:25">
      <c r="B16" s="44">
        <v>6</v>
      </c>
      <c r="C16" s="53" t="s">
        <v>662</v>
      </c>
      <c r="D16" s="94">
        <v>41866</v>
      </c>
      <c r="E16" s="23">
        <f t="shared" si="0"/>
        <v>72</v>
      </c>
      <c r="F16" s="23">
        <v>6</v>
      </c>
      <c r="G16" s="33">
        <f t="shared" si="1"/>
        <v>72</v>
      </c>
      <c r="H16" s="23"/>
      <c r="I16" s="58"/>
      <c r="J16" s="23"/>
      <c r="K16" s="58"/>
      <c r="L16" s="23"/>
      <c r="M16" s="49"/>
      <c r="N16" s="42"/>
      <c r="O16" s="42"/>
      <c r="P16" s="42"/>
      <c r="Q16" s="42"/>
      <c r="R16" s="42"/>
      <c r="S16" s="42"/>
      <c r="T16" s="42"/>
      <c r="U16" s="42"/>
      <c r="X16" s="43"/>
      <c r="Y16" s="43"/>
    </row>
    <row r="17" spans="2:25">
      <c r="B17" s="44">
        <v>7</v>
      </c>
      <c r="C17" s="62" t="s">
        <v>445</v>
      </c>
      <c r="D17" s="63" t="s">
        <v>446</v>
      </c>
      <c r="E17" s="23">
        <f t="shared" si="0"/>
        <v>64.5</v>
      </c>
      <c r="F17" s="111">
        <v>7</v>
      </c>
      <c r="G17" s="33">
        <f t="shared" si="1"/>
        <v>64.5</v>
      </c>
      <c r="H17" s="23"/>
      <c r="I17" s="58"/>
      <c r="J17" s="23"/>
      <c r="K17" s="58"/>
      <c r="L17" s="23"/>
      <c r="M17" s="49"/>
      <c r="N17" s="42"/>
      <c r="O17" s="42"/>
      <c r="P17" s="42"/>
      <c r="Q17" s="42"/>
      <c r="R17" s="42"/>
      <c r="S17" s="42"/>
      <c r="T17" s="42"/>
      <c r="U17" s="42"/>
      <c r="X17" s="43"/>
      <c r="Y17" s="43"/>
    </row>
    <row r="18" spans="2:25">
      <c r="B18" s="44">
        <v>8</v>
      </c>
      <c r="C18" s="62" t="s">
        <v>448</v>
      </c>
      <c r="D18" s="63" t="s">
        <v>449</v>
      </c>
      <c r="E18" s="23">
        <f t="shared" si="0"/>
        <v>54</v>
      </c>
      <c r="F18" s="111">
        <v>8</v>
      </c>
      <c r="G18" s="33">
        <f t="shared" si="1"/>
        <v>54</v>
      </c>
      <c r="H18" s="23"/>
      <c r="I18" s="58"/>
      <c r="J18" s="23"/>
      <c r="K18" s="58"/>
      <c r="L18" s="23"/>
      <c r="M18" s="49"/>
      <c r="N18" s="42"/>
      <c r="O18" s="42"/>
      <c r="P18" s="42"/>
      <c r="Q18" s="42"/>
      <c r="R18" s="42"/>
      <c r="S18" s="42"/>
      <c r="T18" s="42"/>
      <c r="U18" s="42"/>
      <c r="X18" s="43"/>
      <c r="Y18" s="43"/>
    </row>
    <row r="19" spans="2:25">
      <c r="B19" s="44">
        <v>9</v>
      </c>
      <c r="C19" s="62" t="s">
        <v>452</v>
      </c>
      <c r="D19" s="63" t="s">
        <v>453</v>
      </c>
      <c r="E19" s="23">
        <f t="shared" si="0"/>
        <v>45</v>
      </c>
      <c r="F19" s="111">
        <v>9</v>
      </c>
      <c r="G19" s="33">
        <f t="shared" si="1"/>
        <v>45</v>
      </c>
      <c r="H19" s="23"/>
      <c r="I19" s="58"/>
      <c r="J19" s="23"/>
      <c r="K19" s="58"/>
      <c r="L19" s="23"/>
      <c r="M19" s="49"/>
      <c r="N19" s="42"/>
      <c r="O19" s="42"/>
      <c r="P19" s="42"/>
      <c r="Q19" s="42"/>
      <c r="R19" s="42"/>
      <c r="S19" s="42"/>
      <c r="T19" s="42"/>
      <c r="U19" s="42"/>
      <c r="X19" s="43"/>
      <c r="Y19" s="43"/>
    </row>
    <row r="20" spans="2:25">
      <c r="B20" s="44">
        <v>10</v>
      </c>
      <c r="C20" s="47" t="s">
        <v>674</v>
      </c>
      <c r="D20" s="96" t="s">
        <v>675</v>
      </c>
      <c r="E20" s="23">
        <f t="shared" si="0"/>
        <v>39</v>
      </c>
      <c r="F20" s="111">
        <v>10</v>
      </c>
      <c r="G20" s="33">
        <f t="shared" si="1"/>
        <v>39</v>
      </c>
      <c r="H20" s="23"/>
      <c r="I20" s="58"/>
      <c r="J20" s="23"/>
      <c r="K20" s="58"/>
      <c r="L20" s="23"/>
      <c r="M20" s="49"/>
      <c r="N20" s="42"/>
      <c r="O20" s="42"/>
      <c r="P20" s="42"/>
      <c r="Q20" s="42"/>
      <c r="R20" s="42"/>
      <c r="S20" s="42"/>
      <c r="T20" s="42"/>
      <c r="U20" s="42"/>
      <c r="X20" s="43"/>
      <c r="Y20" s="43"/>
    </row>
    <row r="21" spans="2:25">
      <c r="B21" s="44">
        <v>11</v>
      </c>
      <c r="C21" s="62" t="s">
        <v>454</v>
      </c>
      <c r="D21" s="63" t="s">
        <v>455</v>
      </c>
      <c r="E21" s="23">
        <f t="shared" si="0"/>
        <v>0</v>
      </c>
      <c r="F21" s="34"/>
      <c r="G21" s="58"/>
      <c r="H21" s="23"/>
      <c r="I21" s="58"/>
      <c r="J21" s="23"/>
      <c r="K21" s="58"/>
      <c r="L21" s="23"/>
      <c r="M21" s="49"/>
      <c r="N21" s="42"/>
      <c r="O21" s="42"/>
      <c r="P21" s="42"/>
      <c r="Q21" s="42"/>
      <c r="R21" s="42"/>
      <c r="S21" s="42"/>
      <c r="T21" s="42"/>
      <c r="U21" s="42"/>
      <c r="X21" s="43"/>
      <c r="Y21" s="43"/>
    </row>
    <row r="22" spans="2:25" ht="15.6">
      <c r="C22" s="71"/>
      <c r="D22" s="72"/>
      <c r="X22" s="43"/>
      <c r="Y22" s="43"/>
    </row>
    <row r="23" spans="2:25">
      <c r="C23" s="43"/>
      <c r="D23" s="43"/>
      <c r="X23" s="43"/>
      <c r="Y23" s="43">
        <v>17</v>
      </c>
    </row>
    <row r="24" spans="2:25">
      <c r="B24" s="26" t="s">
        <v>44</v>
      </c>
      <c r="D24" s="43"/>
      <c r="X24" s="43"/>
      <c r="Y24" s="43">
        <v>17</v>
      </c>
    </row>
    <row r="25" spans="2:25">
      <c r="B25" s="28" t="s">
        <v>46</v>
      </c>
      <c r="C25" s="14" t="s">
        <v>127</v>
      </c>
      <c r="D25" s="43"/>
      <c r="X25" s="43"/>
      <c r="Y25" s="43">
        <v>17</v>
      </c>
    </row>
    <row r="26" spans="2:25">
      <c r="B26" s="29" t="s">
        <v>46</v>
      </c>
      <c r="C26" s="14" t="s">
        <v>48</v>
      </c>
      <c r="D26" s="43"/>
      <c r="X26" s="43"/>
      <c r="Y26" s="43">
        <v>17</v>
      </c>
    </row>
    <row r="27" spans="2:25">
      <c r="B27" s="30" t="s">
        <v>46</v>
      </c>
      <c r="C27" s="14" t="s">
        <v>49</v>
      </c>
      <c r="D27" s="43"/>
      <c r="X27" s="43"/>
      <c r="Y27" s="43">
        <v>17</v>
      </c>
    </row>
    <row r="28" spans="2:25">
      <c r="D28" s="43"/>
      <c r="X28" s="43"/>
      <c r="Y28" s="43">
        <v>17</v>
      </c>
    </row>
    <row r="29" spans="2:25">
      <c r="C29" s="43"/>
      <c r="D29" s="43"/>
      <c r="X29" s="43"/>
      <c r="Y29" s="43">
        <v>17</v>
      </c>
    </row>
    <row r="30" spans="2:25">
      <c r="C30" s="43"/>
      <c r="D30" s="43"/>
      <c r="X30" s="43"/>
      <c r="Y30" s="43">
        <v>17</v>
      </c>
    </row>
    <row r="31" spans="2:25">
      <c r="C31" s="43"/>
      <c r="D31" s="43"/>
      <c r="X31" s="43"/>
      <c r="Y31" s="43">
        <v>17</v>
      </c>
    </row>
    <row r="32" spans="2:25">
      <c r="C32" s="43"/>
      <c r="D32" s="43"/>
      <c r="X32" s="43"/>
      <c r="Y32" s="43">
        <v>17</v>
      </c>
    </row>
    <row r="33" spans="3:25">
      <c r="C33" s="43"/>
      <c r="D33" s="43"/>
      <c r="X33" s="43"/>
      <c r="Y33" s="43">
        <v>17</v>
      </c>
    </row>
    <row r="34" spans="3:25">
      <c r="C34" s="43"/>
      <c r="D34" s="43"/>
      <c r="X34" s="43"/>
      <c r="Y34" s="43">
        <v>33</v>
      </c>
    </row>
    <row r="35" spans="3:25">
      <c r="C35" s="43"/>
      <c r="D35" s="43"/>
      <c r="X35" s="43"/>
      <c r="Y35" s="43">
        <v>33</v>
      </c>
    </row>
    <row r="36" spans="3:25">
      <c r="C36" s="43"/>
      <c r="D36" s="43"/>
      <c r="X36" s="43"/>
      <c r="Y36" s="43">
        <v>33</v>
      </c>
    </row>
    <row r="37" spans="3:25">
      <c r="C37" s="43"/>
      <c r="D37" s="43"/>
      <c r="X37" s="43"/>
      <c r="Y37" s="43">
        <v>33</v>
      </c>
    </row>
    <row r="38" spans="3:25">
      <c r="C38" s="43"/>
      <c r="D38" s="43"/>
      <c r="X38" s="43"/>
      <c r="Y38" s="43">
        <v>33</v>
      </c>
    </row>
    <row r="39" spans="3:25">
      <c r="C39" s="43"/>
      <c r="D39" s="43"/>
      <c r="X39" s="43"/>
      <c r="Y39" s="43">
        <v>33</v>
      </c>
    </row>
    <row r="40" spans="3:25">
      <c r="C40" s="43"/>
      <c r="D40" s="43"/>
      <c r="X40" s="43"/>
      <c r="Y40" s="43">
        <v>33</v>
      </c>
    </row>
    <row r="41" spans="3:25">
      <c r="C41" s="43"/>
      <c r="D41" s="43"/>
      <c r="X41" s="43"/>
      <c r="Y41" s="43">
        <v>33</v>
      </c>
    </row>
    <row r="42" spans="3:25">
      <c r="C42" s="43"/>
      <c r="D42" s="43"/>
      <c r="X42" s="43"/>
      <c r="Y42" s="43">
        <v>33</v>
      </c>
    </row>
    <row r="43" spans="3:25">
      <c r="C43" s="43"/>
      <c r="D43" s="43"/>
      <c r="X43" s="43"/>
      <c r="Y43" s="43">
        <v>33</v>
      </c>
    </row>
    <row r="44" spans="3:25">
      <c r="C44" s="43"/>
      <c r="D44" s="43"/>
      <c r="X44" s="43"/>
      <c r="Y44" s="43">
        <v>33</v>
      </c>
    </row>
    <row r="45" spans="3:25">
      <c r="C45" s="43"/>
      <c r="D45" s="43"/>
      <c r="X45" s="43"/>
      <c r="Y45" s="43">
        <v>33</v>
      </c>
    </row>
    <row r="46" spans="3:25">
      <c r="C46" s="43"/>
      <c r="D46" s="43"/>
      <c r="X46" s="43"/>
      <c r="Y46" s="43">
        <v>33</v>
      </c>
    </row>
    <row r="47" spans="3:25">
      <c r="C47" s="43"/>
      <c r="D47" s="43"/>
      <c r="X47" s="43"/>
      <c r="Y47" s="43">
        <v>33</v>
      </c>
    </row>
    <row r="48" spans="3:25">
      <c r="C48" s="43"/>
      <c r="D48" s="43"/>
      <c r="X48" s="43"/>
      <c r="Y48" s="43">
        <v>33</v>
      </c>
    </row>
    <row r="49" spans="3:25">
      <c r="C49" s="43"/>
      <c r="D49" s="43"/>
      <c r="X49" s="43"/>
      <c r="Y49" s="43">
        <v>33</v>
      </c>
    </row>
    <row r="50" spans="3:25">
      <c r="C50" s="43"/>
      <c r="D50" s="43"/>
      <c r="X50" s="43"/>
      <c r="Y50" s="43">
        <v>33</v>
      </c>
    </row>
    <row r="51" spans="3:25">
      <c r="C51" s="43"/>
      <c r="D51" s="43"/>
      <c r="X51" s="43"/>
      <c r="Y51" s="43">
        <v>33</v>
      </c>
    </row>
    <row r="52" spans="3:25">
      <c r="C52" s="43"/>
      <c r="D52" s="43"/>
      <c r="X52" s="43"/>
      <c r="Y52" s="43">
        <v>33</v>
      </c>
    </row>
    <row r="53" spans="3:25">
      <c r="C53" s="43"/>
      <c r="D53" s="43"/>
      <c r="X53" s="43"/>
      <c r="Y53" s="43">
        <v>33</v>
      </c>
    </row>
    <row r="54" spans="3:25">
      <c r="C54" s="43"/>
      <c r="D54" s="43"/>
      <c r="X54" s="43"/>
      <c r="Y54" s="43">
        <v>33</v>
      </c>
    </row>
    <row r="55" spans="3:25">
      <c r="C55" s="43"/>
      <c r="D55" s="43"/>
      <c r="X55" s="43"/>
      <c r="Y55" s="43">
        <v>33</v>
      </c>
    </row>
    <row r="56" spans="3:25">
      <c r="C56" s="43"/>
      <c r="D56" s="43"/>
      <c r="X56" s="43"/>
      <c r="Y56" s="43">
        <v>33</v>
      </c>
    </row>
    <row r="57" spans="3:25">
      <c r="C57" s="43"/>
      <c r="D57" s="43"/>
      <c r="X57" s="43"/>
      <c r="Y57" s="43">
        <v>33</v>
      </c>
    </row>
    <row r="58" spans="3:25">
      <c r="C58" s="43"/>
      <c r="D58" s="43"/>
      <c r="X58" s="43"/>
      <c r="Y58" s="43">
        <v>33</v>
      </c>
    </row>
    <row r="59" spans="3:25">
      <c r="C59" s="43"/>
      <c r="D59" s="43"/>
      <c r="X59" s="43"/>
      <c r="Y59" s="43">
        <v>33</v>
      </c>
    </row>
    <row r="60" spans="3:25">
      <c r="C60" s="43"/>
      <c r="D60" s="43"/>
      <c r="X60" s="43"/>
      <c r="Y60" s="43">
        <v>33</v>
      </c>
    </row>
    <row r="61" spans="3:25">
      <c r="C61" s="43"/>
      <c r="D61" s="43"/>
      <c r="X61" s="43"/>
      <c r="Y61" s="43">
        <v>33</v>
      </c>
    </row>
    <row r="62" spans="3:25">
      <c r="C62" s="43"/>
      <c r="D62" s="43"/>
      <c r="X62" s="43"/>
      <c r="Y62" s="43">
        <v>33</v>
      </c>
    </row>
    <row r="63" spans="3:25">
      <c r="C63" s="43"/>
      <c r="D63" s="43"/>
      <c r="X63" s="43"/>
      <c r="Y63" s="43">
        <v>33</v>
      </c>
    </row>
    <row r="64" spans="3:25">
      <c r="C64" s="43"/>
      <c r="D64" s="43"/>
      <c r="X64" s="43"/>
      <c r="Y64" s="43">
        <v>33</v>
      </c>
    </row>
    <row r="65" spans="3:25">
      <c r="C65" s="43"/>
      <c r="D65" s="43"/>
      <c r="X65" s="43"/>
      <c r="Y65" s="43">
        <v>33</v>
      </c>
    </row>
    <row r="66" spans="3:25">
      <c r="C66" s="43"/>
      <c r="D66" s="43"/>
      <c r="X66" s="43"/>
      <c r="Y66" s="43">
        <v>65</v>
      </c>
    </row>
    <row r="67" spans="3:25">
      <c r="C67" s="43"/>
      <c r="D67" s="43"/>
      <c r="X67" s="43"/>
      <c r="Y67" s="43">
        <v>65</v>
      </c>
    </row>
    <row r="68" spans="3:25">
      <c r="C68" s="43"/>
      <c r="D68" s="43"/>
      <c r="X68" s="43"/>
      <c r="Y68" s="43">
        <v>65</v>
      </c>
    </row>
    <row r="69" spans="3:25">
      <c r="C69" s="43"/>
      <c r="D69" s="43"/>
      <c r="X69" s="43"/>
      <c r="Y69" s="43">
        <v>1</v>
      </c>
    </row>
    <row r="70" spans="3:25">
      <c r="C70" s="43"/>
      <c r="D70" s="43"/>
      <c r="X70" s="43"/>
      <c r="Y70" s="43">
        <v>2</v>
      </c>
    </row>
    <row r="71" spans="3:25">
      <c r="C71" s="43"/>
      <c r="D71" s="43"/>
      <c r="X71" s="43"/>
      <c r="Y71" s="43">
        <v>3</v>
      </c>
    </row>
    <row r="72" spans="3:25">
      <c r="C72" s="43"/>
      <c r="D72" s="43"/>
      <c r="X72" s="43"/>
      <c r="Y72" s="43">
        <v>4</v>
      </c>
    </row>
    <row r="73" spans="3:25">
      <c r="C73" s="43"/>
      <c r="D73" s="43"/>
      <c r="X73" s="43"/>
      <c r="Y73" s="43">
        <v>5</v>
      </c>
    </row>
    <row r="74" spans="3:25">
      <c r="C74" s="43"/>
      <c r="D74" s="43"/>
      <c r="X74" s="43"/>
      <c r="Y74" s="43">
        <v>6</v>
      </c>
    </row>
    <row r="75" spans="3:25">
      <c r="C75" s="43"/>
      <c r="D75" s="43"/>
      <c r="X75" s="43"/>
      <c r="Y75" s="43">
        <v>7</v>
      </c>
    </row>
    <row r="76" spans="3:25">
      <c r="C76" s="43"/>
      <c r="D76" s="43"/>
      <c r="X76" s="43"/>
      <c r="Y76" s="43">
        <v>8</v>
      </c>
    </row>
    <row r="77" spans="3:25">
      <c r="C77" s="43"/>
      <c r="D77" s="43"/>
      <c r="X77" s="43"/>
      <c r="Y77" s="43">
        <v>9</v>
      </c>
    </row>
    <row r="78" spans="3:25">
      <c r="C78" s="43"/>
      <c r="D78" s="43"/>
      <c r="X78" s="43"/>
      <c r="Y78" s="43">
        <v>10</v>
      </c>
    </row>
    <row r="79" spans="3:25">
      <c r="C79" s="43"/>
      <c r="D79" s="43"/>
      <c r="X79" s="43"/>
      <c r="Y79" s="43">
        <v>11</v>
      </c>
    </row>
    <row r="80" spans="3:25">
      <c r="C80" s="43"/>
      <c r="D80" s="43"/>
      <c r="X80" s="43"/>
      <c r="Y80" s="43">
        <v>12</v>
      </c>
    </row>
    <row r="81" spans="3:25">
      <c r="C81" s="43"/>
      <c r="D81" s="43"/>
      <c r="X81" s="43"/>
      <c r="Y81" s="43">
        <v>13</v>
      </c>
    </row>
    <row r="82" spans="3:25">
      <c r="C82" s="43"/>
      <c r="D82" s="43"/>
      <c r="X82" s="43"/>
      <c r="Y82" s="43">
        <v>14</v>
      </c>
    </row>
    <row r="83" spans="3:25">
      <c r="C83" s="43"/>
      <c r="D83" s="43"/>
      <c r="X83" s="43"/>
      <c r="Y83" s="43">
        <v>15</v>
      </c>
    </row>
    <row r="84" spans="3:25">
      <c r="C84" s="43"/>
      <c r="D84" s="43"/>
      <c r="X84" s="43"/>
      <c r="Y84" s="43">
        <v>16</v>
      </c>
    </row>
    <row r="85" spans="3:25">
      <c r="C85" s="43"/>
      <c r="D85" s="43"/>
      <c r="X85" s="43"/>
      <c r="Y85" s="43">
        <v>17</v>
      </c>
    </row>
    <row r="86" spans="3:25">
      <c r="C86" s="43"/>
      <c r="D86" s="43"/>
      <c r="X86" s="43"/>
      <c r="Y86" s="43">
        <v>17</v>
      </c>
    </row>
    <row r="87" spans="3:25">
      <c r="C87" s="43"/>
      <c r="D87" s="43"/>
      <c r="X87" s="43"/>
      <c r="Y87" s="43">
        <v>17</v>
      </c>
    </row>
    <row r="88" spans="3:25">
      <c r="C88" s="43"/>
      <c r="D88" s="43"/>
      <c r="X88" s="43"/>
      <c r="Y88" s="43">
        <v>17</v>
      </c>
    </row>
    <row r="89" spans="3:25">
      <c r="C89" s="43"/>
      <c r="D89" s="43"/>
      <c r="X89" s="43"/>
      <c r="Y89" s="43">
        <v>17</v>
      </c>
    </row>
    <row r="90" spans="3:25">
      <c r="C90" s="43"/>
      <c r="D90" s="43"/>
      <c r="X90" s="43"/>
      <c r="Y90" s="43">
        <v>17</v>
      </c>
    </row>
    <row r="91" spans="3:25">
      <c r="C91" s="43"/>
      <c r="D91" s="43"/>
      <c r="X91" s="43"/>
      <c r="Y91" s="43">
        <v>17</v>
      </c>
    </row>
    <row r="92" spans="3:25">
      <c r="C92" s="43"/>
      <c r="D92" s="43"/>
      <c r="X92" s="43"/>
      <c r="Y92" s="43">
        <v>17</v>
      </c>
    </row>
    <row r="93" spans="3:25">
      <c r="C93" s="43"/>
      <c r="D93" s="43"/>
      <c r="X93" s="43"/>
      <c r="Y93" s="43">
        <v>17</v>
      </c>
    </row>
    <row r="94" spans="3:25">
      <c r="C94" s="43"/>
      <c r="D94" s="43"/>
      <c r="X94" s="43"/>
      <c r="Y94" s="43">
        <v>17</v>
      </c>
    </row>
    <row r="95" spans="3:25">
      <c r="C95" s="43"/>
      <c r="D95" s="43"/>
      <c r="X95" s="43"/>
      <c r="Y95" s="43">
        <v>17</v>
      </c>
    </row>
    <row r="96" spans="3:25">
      <c r="C96" s="43"/>
      <c r="D96" s="43"/>
      <c r="X96" s="43"/>
      <c r="Y96" s="43">
        <v>17</v>
      </c>
    </row>
    <row r="97" spans="3:25">
      <c r="C97" s="43"/>
      <c r="D97" s="43"/>
      <c r="X97" s="43"/>
      <c r="Y97" s="43">
        <v>17</v>
      </c>
    </row>
    <row r="98" spans="3:25">
      <c r="C98" s="43"/>
      <c r="D98" s="43"/>
      <c r="X98" s="43"/>
      <c r="Y98" s="43">
        <v>17</v>
      </c>
    </row>
    <row r="99" spans="3:25">
      <c r="C99" s="43"/>
      <c r="D99" s="43"/>
      <c r="X99" s="43"/>
      <c r="Y99" s="43">
        <v>17</v>
      </c>
    </row>
    <row r="100" spans="3:25">
      <c r="C100" s="43"/>
      <c r="D100" s="43"/>
      <c r="X100" s="43"/>
      <c r="Y100" s="43">
        <v>17</v>
      </c>
    </row>
    <row r="101" spans="3:25">
      <c r="C101" s="43"/>
      <c r="D101" s="43"/>
      <c r="X101" s="43"/>
      <c r="Y101" s="43">
        <v>33</v>
      </c>
    </row>
    <row r="102" spans="3:25">
      <c r="C102" s="43"/>
      <c r="D102" s="43"/>
      <c r="X102" s="43"/>
      <c r="Y102" s="43">
        <v>33</v>
      </c>
    </row>
    <row r="103" spans="3:25">
      <c r="C103" s="43"/>
      <c r="D103" s="43"/>
      <c r="X103" s="43"/>
      <c r="Y103" s="43">
        <v>33</v>
      </c>
    </row>
    <row r="104" spans="3:25">
      <c r="C104" s="43"/>
      <c r="D104" s="43"/>
      <c r="X104" s="43"/>
      <c r="Y104" s="43">
        <v>33</v>
      </c>
    </row>
    <row r="105" spans="3:25">
      <c r="X105" s="43"/>
      <c r="Y105" s="43">
        <v>33</v>
      </c>
    </row>
    <row r="106" spans="3:25">
      <c r="X106" s="43"/>
      <c r="Y106" s="43">
        <v>33</v>
      </c>
    </row>
    <row r="107" spans="3:25">
      <c r="X107" s="43"/>
      <c r="Y107" s="43">
        <v>33</v>
      </c>
    </row>
    <row r="108" spans="3:25">
      <c r="X108" s="43"/>
      <c r="Y108" s="43">
        <v>33</v>
      </c>
    </row>
    <row r="109" spans="3:25">
      <c r="X109" s="43"/>
      <c r="Y109" s="43">
        <v>33</v>
      </c>
    </row>
    <row r="110" spans="3:25">
      <c r="X110" s="43"/>
      <c r="Y110" s="43">
        <v>33</v>
      </c>
    </row>
    <row r="111" spans="3:25">
      <c r="X111" s="43"/>
      <c r="Y111" s="43">
        <v>33</v>
      </c>
    </row>
    <row r="112" spans="3:25">
      <c r="X112" s="43"/>
      <c r="Y112" s="43">
        <v>33</v>
      </c>
    </row>
    <row r="113" spans="24:25">
      <c r="X113" s="43"/>
      <c r="Y113" s="43">
        <v>33</v>
      </c>
    </row>
    <row r="114" spans="24:25">
      <c r="X114" s="43"/>
      <c r="Y114" s="43">
        <v>33</v>
      </c>
    </row>
    <row r="115" spans="24:25">
      <c r="X115" s="43"/>
      <c r="Y115" s="43">
        <v>33</v>
      </c>
    </row>
    <row r="116" spans="24:25">
      <c r="X116" s="43"/>
      <c r="Y116" s="43">
        <v>33</v>
      </c>
    </row>
    <row r="117" spans="24:25">
      <c r="X117" s="43"/>
      <c r="Y117" s="43">
        <v>33</v>
      </c>
    </row>
    <row r="118" spans="24:25">
      <c r="X118" s="43"/>
      <c r="Y118" s="43">
        <v>33</v>
      </c>
    </row>
    <row r="119" spans="24:25">
      <c r="X119" s="43"/>
      <c r="Y119" s="43">
        <v>33</v>
      </c>
    </row>
    <row r="120" spans="24:25">
      <c r="X120" s="43"/>
      <c r="Y120" s="43">
        <v>33</v>
      </c>
    </row>
  </sheetData>
  <sortState xmlns:xlrd2="http://schemas.microsoft.com/office/spreadsheetml/2017/richdata2" ref="C11:G21">
    <sortCondition descending="1" ref="E11:E21"/>
  </sortState>
  <mergeCells count="17">
    <mergeCell ref="B9:B10"/>
    <mergeCell ref="C9:C10"/>
    <mergeCell ref="D9:D10"/>
    <mergeCell ref="E9:E10"/>
    <mergeCell ref="L9:M9"/>
    <mergeCell ref="C6:D6"/>
    <mergeCell ref="F8:G8"/>
    <mergeCell ref="F9:G9"/>
    <mergeCell ref="H9:I9"/>
    <mergeCell ref="J9:K9"/>
    <mergeCell ref="J8:K8"/>
    <mergeCell ref="G3:H3"/>
    <mergeCell ref="N9:O9"/>
    <mergeCell ref="P9:Q9"/>
    <mergeCell ref="R9:S9"/>
    <mergeCell ref="T9:U9"/>
    <mergeCell ref="H8:I8"/>
  </mergeCells>
  <pageMargins left="0" right="0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Z121"/>
  <sheetViews>
    <sheetView topLeftCell="A7" workbookViewId="0">
      <pane xSplit="3" topLeftCell="D1" activePane="topRight" state="frozen"/>
      <selection pane="topRight" activeCell="G19" sqref="G1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9" width="8.88671875" style="14"/>
    <col min="20" max="20" width="11.44140625" style="14" customWidth="1"/>
    <col min="21" max="21" width="8.88671875" style="14"/>
    <col min="22" max="22" width="15.33203125" style="14" customWidth="1"/>
    <col min="23" max="23" width="13.6640625" style="14" customWidth="1"/>
    <col min="24" max="24" width="8.88671875" style="14"/>
    <col min="25" max="25" width="39.6640625" style="14" customWidth="1"/>
    <col min="26" max="16384" width="8.88671875" style="14"/>
  </cols>
  <sheetData>
    <row r="3" spans="2:26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2:26">
      <c r="B4" s="17" t="s">
        <v>679</v>
      </c>
      <c r="C4" s="16"/>
      <c r="D4" s="16"/>
      <c r="E4" s="16"/>
      <c r="F4" s="18"/>
    </row>
    <row r="6" spans="2:26">
      <c r="C6" s="133"/>
      <c r="D6" s="133"/>
      <c r="E6" s="18"/>
      <c r="F6" s="18"/>
    </row>
    <row r="7" spans="2:26">
      <c r="B7" s="19" t="s">
        <v>473</v>
      </c>
      <c r="C7" s="20"/>
    </row>
    <row r="8" spans="2:26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N8" s="15"/>
      <c r="O8" s="15"/>
      <c r="P8" s="15"/>
      <c r="Q8" s="15"/>
      <c r="R8" s="15"/>
      <c r="S8" s="15"/>
      <c r="U8" s="40"/>
      <c r="V8" s="40"/>
      <c r="W8" s="40"/>
    </row>
    <row r="9" spans="2:26" ht="15" customHeight="1">
      <c r="B9" s="129" t="s">
        <v>1</v>
      </c>
      <c r="C9" s="130" t="s">
        <v>2</v>
      </c>
      <c r="D9" s="130" t="s">
        <v>3</v>
      </c>
      <c r="E9" s="136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31" t="s">
        <v>474</v>
      </c>
      <c r="S9" s="132"/>
      <c r="T9" s="130"/>
      <c r="U9" s="130"/>
      <c r="V9" s="130"/>
      <c r="W9" s="130"/>
    </row>
    <row r="10" spans="2:26">
      <c r="B10" s="129"/>
      <c r="C10" s="130"/>
      <c r="D10" s="130"/>
      <c r="E10" s="13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</row>
    <row r="11" spans="2:26" customFormat="1">
      <c r="B11" s="22">
        <v>1</v>
      </c>
      <c r="C11" s="86" t="s">
        <v>456</v>
      </c>
      <c r="D11" s="52">
        <v>40639</v>
      </c>
      <c r="E11" s="23">
        <f t="shared" ref="E11:E20" si="0">SUM(G11,I11,K11,Q11)</f>
        <v>378</v>
      </c>
      <c r="F11" s="111">
        <v>1</v>
      </c>
      <c r="G11" s="33">
        <f t="shared" ref="G11:G19" si="1">IFERROR(VLOOKUP(F11,points,3,FALSE),"")</f>
        <v>270</v>
      </c>
      <c r="H11" s="34">
        <v>3</v>
      </c>
      <c r="I11" s="33">
        <f t="shared" ref="I11:I18" si="2">IFERROR(VLOOKUP(H11,points,2,FALSE),"")</f>
        <v>67.5</v>
      </c>
      <c r="J11" s="23">
        <v>5</v>
      </c>
      <c r="K11" s="33">
        <f>IFERROR(VLOOKUP(J11,points,2,FALSE),"")</f>
        <v>40.5</v>
      </c>
      <c r="L11" s="23"/>
      <c r="M11" s="38"/>
      <c r="N11" s="70"/>
      <c r="O11" s="18"/>
      <c r="P11" s="70"/>
      <c r="Q11" s="18"/>
      <c r="R11" s="70"/>
      <c r="S11" s="18"/>
      <c r="T11" s="70"/>
      <c r="U11" s="18"/>
      <c r="V11" s="70"/>
      <c r="W11" s="18"/>
    </row>
    <row r="12" spans="2:26" customFormat="1">
      <c r="B12" s="22">
        <v>2</v>
      </c>
      <c r="C12" s="51" t="s">
        <v>433</v>
      </c>
      <c r="D12" s="24" t="s">
        <v>434</v>
      </c>
      <c r="E12" s="23">
        <f t="shared" si="0"/>
        <v>196.5</v>
      </c>
      <c r="F12" s="111">
        <v>2</v>
      </c>
      <c r="G12" s="33">
        <f t="shared" si="1"/>
        <v>180</v>
      </c>
      <c r="H12" s="34">
        <v>21</v>
      </c>
      <c r="I12" s="33">
        <f t="shared" si="2"/>
        <v>8.75</v>
      </c>
      <c r="J12" s="23">
        <v>25</v>
      </c>
      <c r="K12" s="33">
        <f>IFERROR(VLOOKUP(J12,points,2,FALSE),"")</f>
        <v>7.75</v>
      </c>
      <c r="L12" s="23"/>
      <c r="M12" s="38"/>
    </row>
    <row r="13" spans="2:26">
      <c r="B13" s="22">
        <v>3</v>
      </c>
      <c r="C13" s="86" t="s">
        <v>462</v>
      </c>
      <c r="D13" s="23" t="s">
        <v>484</v>
      </c>
      <c r="E13" s="23">
        <f t="shared" si="0"/>
        <v>164.25</v>
      </c>
      <c r="F13" s="111">
        <v>3</v>
      </c>
      <c r="G13" s="33">
        <f t="shared" si="1"/>
        <v>135</v>
      </c>
      <c r="H13" s="34">
        <v>17</v>
      </c>
      <c r="I13" s="33">
        <f t="shared" si="2"/>
        <v>11.25</v>
      </c>
      <c r="J13" s="23">
        <v>12</v>
      </c>
      <c r="K13" s="33">
        <f>IFERROR(VLOOKUP(J13,points,2,FALSE),"")</f>
        <v>18</v>
      </c>
      <c r="L13" s="23"/>
      <c r="M13" s="38"/>
      <c r="N13" s="23"/>
      <c r="O13" s="34"/>
      <c r="P13" s="23"/>
      <c r="Q13" s="37"/>
      <c r="R13" s="34"/>
      <c r="S13" s="37"/>
      <c r="T13" s="34"/>
      <c r="U13" s="37"/>
      <c r="V13" s="34"/>
      <c r="W13" s="37"/>
      <c r="Y13" s="43"/>
      <c r="Z13" s="43"/>
    </row>
    <row r="14" spans="2:26">
      <c r="B14" s="22">
        <v>4</v>
      </c>
      <c r="C14" s="86" t="s">
        <v>485</v>
      </c>
      <c r="D14" s="52">
        <v>40641</v>
      </c>
      <c r="E14" s="23">
        <f t="shared" si="0"/>
        <v>118</v>
      </c>
      <c r="F14" s="111">
        <v>4</v>
      </c>
      <c r="G14" s="33">
        <f t="shared" si="1"/>
        <v>100.5</v>
      </c>
      <c r="H14" s="34">
        <v>25</v>
      </c>
      <c r="I14" s="33">
        <f t="shared" si="2"/>
        <v>7.75</v>
      </c>
      <c r="J14" s="23">
        <v>19</v>
      </c>
      <c r="K14" s="33">
        <f>IFERROR(VLOOKUP(J14,points,2,FALSE),"")</f>
        <v>9.75</v>
      </c>
      <c r="L14" s="23"/>
      <c r="M14" s="33"/>
      <c r="N14" s="23"/>
      <c r="O14" s="34"/>
      <c r="P14" s="23"/>
      <c r="Q14" s="37"/>
      <c r="R14" s="34"/>
      <c r="S14" s="34"/>
      <c r="T14" s="34"/>
      <c r="U14" s="37"/>
      <c r="V14" s="34"/>
      <c r="W14" s="37"/>
      <c r="Y14" s="43"/>
      <c r="Z14" s="43"/>
    </row>
    <row r="15" spans="2:26">
      <c r="B15" s="22">
        <v>5</v>
      </c>
      <c r="C15" s="53" t="s">
        <v>657</v>
      </c>
      <c r="D15" s="92" t="s">
        <v>658</v>
      </c>
      <c r="E15" s="23">
        <f t="shared" si="0"/>
        <v>113.25</v>
      </c>
      <c r="F15" s="111">
        <v>5</v>
      </c>
      <c r="G15" s="33">
        <f t="shared" si="1"/>
        <v>81</v>
      </c>
      <c r="H15" s="34">
        <v>7</v>
      </c>
      <c r="I15" s="33">
        <f t="shared" si="2"/>
        <v>32.25</v>
      </c>
      <c r="J15" s="23"/>
      <c r="K15" s="33"/>
      <c r="L15"/>
      <c r="M15" s="33" t="str">
        <f>IFERROR(VLOOKUP(L15,points,2,FALSE),"")</f>
        <v/>
      </c>
      <c r="N15" s="23"/>
      <c r="O15" s="34"/>
      <c r="P15" s="23"/>
      <c r="Q15" s="37"/>
      <c r="R15" s="34"/>
      <c r="S15" s="37"/>
      <c r="T15" s="34"/>
      <c r="U15" s="37"/>
      <c r="V15" s="42"/>
      <c r="W15" s="42"/>
      <c r="Y15" s="43"/>
      <c r="Z15" s="43"/>
    </row>
    <row r="16" spans="2:26">
      <c r="B16" s="22">
        <v>6</v>
      </c>
      <c r="C16" s="86" t="s">
        <v>429</v>
      </c>
      <c r="D16" s="34" t="s">
        <v>430</v>
      </c>
      <c r="E16" s="23">
        <f t="shared" si="0"/>
        <v>90</v>
      </c>
      <c r="F16" s="111">
        <v>6</v>
      </c>
      <c r="G16" s="33">
        <f t="shared" si="1"/>
        <v>72</v>
      </c>
      <c r="H16" s="23">
        <v>12</v>
      </c>
      <c r="I16" s="33">
        <f t="shared" si="2"/>
        <v>18</v>
      </c>
      <c r="J16" s="23"/>
      <c r="K16" s="33"/>
      <c r="L16" s="23"/>
      <c r="M16" s="33" t="str">
        <f>IFERROR(VLOOKUP(L16,points,2,FALSE),"")</f>
        <v/>
      </c>
      <c r="N16" s="23"/>
      <c r="O16" s="34"/>
      <c r="P16" s="23"/>
      <c r="Q16" s="37"/>
      <c r="R16" s="34"/>
      <c r="S16" s="37"/>
      <c r="T16" s="34"/>
      <c r="U16" s="37"/>
      <c r="V16" s="42"/>
      <c r="W16" s="42"/>
      <c r="Y16" s="43"/>
      <c r="Z16" s="43"/>
    </row>
    <row r="17" spans="2:26">
      <c r="B17" s="22">
        <v>7</v>
      </c>
      <c r="C17" s="86" t="s">
        <v>431</v>
      </c>
      <c r="D17" s="74">
        <v>40985</v>
      </c>
      <c r="E17" s="23">
        <f t="shared" si="0"/>
        <v>72.5</v>
      </c>
      <c r="F17" s="23">
        <v>7</v>
      </c>
      <c r="G17" s="33">
        <f t="shared" si="1"/>
        <v>64.5</v>
      </c>
      <c r="H17" s="34">
        <v>35</v>
      </c>
      <c r="I17" s="33">
        <f t="shared" si="2"/>
        <v>4</v>
      </c>
      <c r="J17" s="23">
        <v>34</v>
      </c>
      <c r="K17" s="33">
        <f>IFERROR(VLOOKUP(J17,points,2,FALSE),"")</f>
        <v>4</v>
      </c>
      <c r="L17" s="34"/>
      <c r="M17" s="33" t="str">
        <f>IFERROR(VLOOKUP(L17,points,2,FALSE),"")</f>
        <v/>
      </c>
      <c r="N17" s="34"/>
      <c r="O17" s="34"/>
      <c r="P17" s="23"/>
      <c r="Q17" s="23"/>
      <c r="R17" s="42"/>
      <c r="S17" s="42"/>
      <c r="T17" s="42"/>
      <c r="U17" s="42"/>
      <c r="V17" s="42"/>
      <c r="W17" s="42"/>
      <c r="Y17" s="43"/>
      <c r="Z17" s="43"/>
    </row>
    <row r="18" spans="2:26">
      <c r="B18" s="22">
        <v>8</v>
      </c>
      <c r="C18" s="53" t="s">
        <v>439</v>
      </c>
      <c r="D18" s="54" t="s">
        <v>440</v>
      </c>
      <c r="E18" s="23">
        <f t="shared" si="0"/>
        <v>58</v>
      </c>
      <c r="F18" s="23">
        <v>8</v>
      </c>
      <c r="G18" s="33">
        <f t="shared" si="1"/>
        <v>54</v>
      </c>
      <c r="H18" s="34">
        <v>37</v>
      </c>
      <c r="I18" s="33">
        <f t="shared" si="2"/>
        <v>4</v>
      </c>
      <c r="J18" s="23"/>
      <c r="K18" s="33"/>
      <c r="L18" s="34"/>
      <c r="M18" s="33" t="str">
        <f>IFERROR(VLOOKUP(L18,points,2,FALSE),"")</f>
        <v/>
      </c>
      <c r="N18" s="34"/>
      <c r="O18" s="34"/>
      <c r="P18" s="23"/>
      <c r="Q18" s="23"/>
      <c r="R18" s="42"/>
      <c r="S18" s="42"/>
      <c r="T18" s="42"/>
      <c r="U18" s="42"/>
      <c r="V18" s="42"/>
      <c r="W18" s="42"/>
      <c r="Y18" s="43"/>
      <c r="Z18" s="43"/>
    </row>
    <row r="19" spans="2:26">
      <c r="B19" s="22">
        <v>9</v>
      </c>
      <c r="C19" s="86" t="s">
        <v>432</v>
      </c>
      <c r="D19" s="74">
        <v>41076</v>
      </c>
      <c r="E19" s="23">
        <f t="shared" si="0"/>
        <v>45</v>
      </c>
      <c r="F19" s="23">
        <v>9</v>
      </c>
      <c r="G19" s="33">
        <f t="shared" si="1"/>
        <v>45</v>
      </c>
      <c r="H19" s="23"/>
      <c r="I19" s="33"/>
      <c r="J19" s="23"/>
      <c r="K19" s="33"/>
      <c r="L19" s="34"/>
      <c r="M19" s="33" t="str">
        <f>IFERROR(VLOOKUP(L19,points,2,FALSE),"")</f>
        <v/>
      </c>
      <c r="N19" s="34"/>
      <c r="O19" s="34"/>
      <c r="P19" s="23"/>
      <c r="Q19" s="23"/>
      <c r="R19" s="42"/>
      <c r="S19" s="42"/>
      <c r="T19" s="42"/>
      <c r="U19" s="42"/>
      <c r="V19" s="42"/>
      <c r="W19" s="42"/>
      <c r="Y19" s="43"/>
      <c r="Z19" s="43"/>
    </row>
    <row r="20" spans="2:26">
      <c r="B20" s="22">
        <v>9</v>
      </c>
      <c r="C20" s="53" t="s">
        <v>660</v>
      </c>
      <c r="D20" s="94">
        <v>40767</v>
      </c>
      <c r="E20" s="23">
        <f t="shared" si="0"/>
        <v>45</v>
      </c>
      <c r="F20" s="23"/>
      <c r="G20" s="33"/>
      <c r="H20" s="34">
        <v>9</v>
      </c>
      <c r="I20" s="33">
        <f>IFERROR(VLOOKUP(H20,points,2,FALSE),"")</f>
        <v>22.5</v>
      </c>
      <c r="J20" s="23">
        <v>9</v>
      </c>
      <c r="K20" s="33">
        <f>IFERROR(VLOOKUP(J20,points,2,FALSE),"")</f>
        <v>22.5</v>
      </c>
      <c r="L20" s="34"/>
      <c r="M20" s="33"/>
      <c r="N20" s="34"/>
      <c r="O20" s="34"/>
      <c r="P20" s="23"/>
      <c r="Q20" s="23"/>
      <c r="R20" s="42"/>
      <c r="S20" s="42"/>
      <c r="T20" s="42"/>
      <c r="U20" s="42"/>
      <c r="V20" s="42"/>
      <c r="W20" s="42"/>
      <c r="Y20" s="43"/>
      <c r="Z20" s="43"/>
    </row>
    <row r="21" spans="2:26">
      <c r="B21" s="22">
        <v>11</v>
      </c>
      <c r="C21" s="53" t="s">
        <v>504</v>
      </c>
      <c r="D21" s="94">
        <v>40660</v>
      </c>
      <c r="E21" s="23">
        <f t="shared" ref="E21" si="3">SUM(G21,I21,K21,Q21)</f>
        <v>0</v>
      </c>
      <c r="F21" s="23"/>
      <c r="G21" s="33"/>
      <c r="H21" s="23"/>
      <c r="I21" s="33"/>
      <c r="J21" s="23"/>
      <c r="K21" s="33"/>
      <c r="L21" s="34"/>
      <c r="M21" s="33"/>
      <c r="N21" s="34"/>
      <c r="O21" s="34"/>
      <c r="P21" s="23"/>
      <c r="Q21" s="23"/>
      <c r="R21" s="42"/>
      <c r="S21" s="42"/>
      <c r="T21" s="42"/>
      <c r="U21" s="42"/>
      <c r="V21" s="42"/>
      <c r="W21" s="42"/>
      <c r="Y21" s="43"/>
      <c r="Z21" s="43"/>
    </row>
    <row r="22" spans="2:26">
      <c r="B22" s="22">
        <v>12</v>
      </c>
      <c r="C22" s="86" t="s">
        <v>427</v>
      </c>
      <c r="D22" s="34" t="s">
        <v>428</v>
      </c>
      <c r="E22" s="23">
        <f>SUM(G27,I27,K27,Q27)</f>
        <v>0</v>
      </c>
      <c r="F22" s="23"/>
      <c r="G22" s="33"/>
      <c r="H22" s="23"/>
      <c r="I22" s="33"/>
      <c r="J22" s="23"/>
      <c r="K22" s="33"/>
      <c r="L22" s="34"/>
      <c r="M22" s="33"/>
      <c r="N22" s="34"/>
      <c r="O22" s="34"/>
      <c r="P22" s="23"/>
      <c r="Q22" s="23"/>
      <c r="R22" s="42"/>
      <c r="S22" s="42"/>
      <c r="T22" s="42"/>
      <c r="U22" s="42"/>
      <c r="V22" s="42"/>
      <c r="W22" s="42"/>
      <c r="Y22" s="43"/>
      <c r="Z22" s="43"/>
    </row>
    <row r="23" spans="2:26">
      <c r="B23" s="22">
        <v>13</v>
      </c>
      <c r="C23" s="51" t="s">
        <v>494</v>
      </c>
      <c r="D23" s="24" t="s">
        <v>495</v>
      </c>
      <c r="E23" s="23">
        <f>SUM(G28,I28,K28,Q28)</f>
        <v>0</v>
      </c>
      <c r="F23" s="23"/>
      <c r="G23" s="33"/>
      <c r="H23" s="23"/>
      <c r="I23" s="33"/>
      <c r="J23" s="23"/>
      <c r="K23" s="33"/>
      <c r="L23" s="34"/>
      <c r="M23" s="33"/>
      <c r="N23" s="34"/>
      <c r="O23" s="34"/>
      <c r="P23" s="23"/>
      <c r="Q23" s="23"/>
      <c r="R23" s="42"/>
      <c r="S23" s="42"/>
      <c r="T23" s="42"/>
      <c r="U23" s="42"/>
      <c r="V23" s="42"/>
      <c r="W23" s="42"/>
      <c r="Y23" s="43"/>
      <c r="Z23" s="43"/>
    </row>
    <row r="24" spans="2:26">
      <c r="B24" s="22">
        <v>14</v>
      </c>
      <c r="C24" s="53" t="s">
        <v>504</v>
      </c>
      <c r="D24" s="54" t="s">
        <v>505</v>
      </c>
      <c r="E24" s="23">
        <f>SUM(G24,I24,K24,Q24)</f>
        <v>0</v>
      </c>
      <c r="F24" s="67"/>
      <c r="G24" s="33"/>
      <c r="H24" s="23"/>
      <c r="I24" s="58"/>
      <c r="J24" s="23"/>
      <c r="K24" s="58"/>
      <c r="L24" s="34"/>
      <c r="M24" s="33"/>
      <c r="N24" s="34"/>
      <c r="O24" s="34"/>
      <c r="P24" s="23"/>
      <c r="Q24" s="23"/>
      <c r="R24" s="42"/>
      <c r="S24" s="42"/>
      <c r="T24" s="42"/>
      <c r="U24" s="42"/>
      <c r="V24" s="42"/>
      <c r="W24" s="42"/>
      <c r="Y24" s="43"/>
      <c r="Z24" s="43"/>
    </row>
    <row r="25" spans="2:26">
      <c r="B25" s="22">
        <v>15</v>
      </c>
      <c r="C25" s="53" t="s">
        <v>437</v>
      </c>
      <c r="D25" s="54" t="s">
        <v>438</v>
      </c>
      <c r="E25" s="23">
        <f>SUM(G25,I25,K25,Q25)</f>
        <v>0</v>
      </c>
      <c r="F25" s="23"/>
      <c r="G25" s="58"/>
      <c r="H25" s="23"/>
      <c r="I25" s="58"/>
      <c r="J25" s="23"/>
      <c r="K25" s="58"/>
      <c r="L25" s="34"/>
      <c r="M25" s="33"/>
      <c r="N25" s="34"/>
      <c r="O25" s="34"/>
      <c r="P25" s="23"/>
      <c r="Q25" s="23"/>
      <c r="R25" s="42"/>
      <c r="S25" s="42"/>
      <c r="T25" s="42"/>
      <c r="U25" s="42"/>
      <c r="V25" s="42"/>
      <c r="W25" s="42"/>
      <c r="Y25" s="43"/>
      <c r="Z25" s="43"/>
    </row>
    <row r="26" spans="2:26">
      <c r="B26" s="22">
        <v>16</v>
      </c>
      <c r="C26" s="103" t="s">
        <v>435</v>
      </c>
      <c r="D26" s="24" t="s">
        <v>436</v>
      </c>
      <c r="E26" s="23">
        <f>SUM(G26,I26,K26,Q26)</f>
        <v>0</v>
      </c>
      <c r="F26" s="67"/>
      <c r="G26" s="58"/>
      <c r="H26" s="34"/>
      <c r="I26" s="58"/>
      <c r="J26" s="34"/>
      <c r="K26" s="58"/>
      <c r="L26" s="34"/>
      <c r="M26" s="58"/>
      <c r="N26" s="34"/>
      <c r="O26" s="34"/>
      <c r="P26" s="23"/>
      <c r="Q26" s="23"/>
      <c r="R26" s="42"/>
      <c r="S26" s="42"/>
      <c r="T26" s="42"/>
      <c r="U26" s="42"/>
      <c r="V26" s="42"/>
      <c r="W26" s="42"/>
      <c r="Y26" s="43"/>
      <c r="Z26" s="43"/>
    </row>
    <row r="27" spans="2:26">
      <c r="B27" s="45"/>
      <c r="C27" s="20"/>
      <c r="D27" s="31"/>
      <c r="E27" s="15"/>
      <c r="F27" s="31"/>
      <c r="G27" s="35"/>
      <c r="H27" s="35"/>
      <c r="I27" s="35"/>
      <c r="J27" s="35"/>
      <c r="K27" s="35"/>
      <c r="L27" s="35"/>
      <c r="M27" s="25"/>
      <c r="N27" s="35"/>
      <c r="O27" s="35"/>
      <c r="P27" s="15"/>
      <c r="Q27" s="15"/>
      <c r="Y27" s="43"/>
      <c r="Z27" s="43"/>
    </row>
    <row r="28" spans="2:26">
      <c r="B28" s="45"/>
      <c r="C28" s="20"/>
      <c r="D28" s="31"/>
      <c r="E28" s="15"/>
      <c r="F28" s="31"/>
      <c r="G28" s="35"/>
      <c r="H28" s="35"/>
      <c r="I28" s="35"/>
      <c r="J28" s="35"/>
      <c r="K28" s="35"/>
      <c r="L28" s="35"/>
      <c r="M28" s="25"/>
      <c r="N28" s="35"/>
      <c r="O28" s="35"/>
      <c r="P28" s="15"/>
      <c r="Q28" s="15"/>
      <c r="Y28" s="43"/>
      <c r="Z28" s="43"/>
    </row>
    <row r="29" spans="2:26">
      <c r="B29" s="26" t="s">
        <v>44</v>
      </c>
      <c r="Y29" s="43"/>
      <c r="Z29" s="43"/>
    </row>
    <row r="30" spans="2:26">
      <c r="B30" s="27"/>
      <c r="C30" s="14" t="s">
        <v>506</v>
      </c>
      <c r="Y30" s="43"/>
      <c r="Z30" s="43"/>
    </row>
    <row r="31" spans="2:26">
      <c r="B31" s="28" t="s">
        <v>46</v>
      </c>
      <c r="C31" s="14" t="s">
        <v>127</v>
      </c>
      <c r="Y31" s="43"/>
      <c r="Z31" s="43"/>
    </row>
    <row r="32" spans="2:26">
      <c r="B32" s="29" t="s">
        <v>46</v>
      </c>
      <c r="C32" s="14" t="s">
        <v>48</v>
      </c>
      <c r="Y32" s="43"/>
      <c r="Z32" s="43"/>
    </row>
    <row r="33" spans="2:26">
      <c r="B33" s="30" t="s">
        <v>46</v>
      </c>
      <c r="C33" s="14" t="s">
        <v>49</v>
      </c>
      <c r="Y33" s="43"/>
      <c r="Z33" s="43"/>
    </row>
    <row r="34" spans="2:26">
      <c r="B34" s="25"/>
      <c r="C34" s="25"/>
      <c r="Y34" s="43"/>
      <c r="Z34" s="43"/>
    </row>
    <row r="35" spans="2:26">
      <c r="Y35" s="43"/>
      <c r="Z35" s="43"/>
    </row>
    <row r="36" spans="2:26">
      <c r="Y36" s="43"/>
      <c r="Z36" s="43"/>
    </row>
    <row r="37" spans="2:26">
      <c r="Y37" s="43"/>
      <c r="Z37" s="43"/>
    </row>
    <row r="38" spans="2:26">
      <c r="Y38" s="43"/>
      <c r="Z38" s="43"/>
    </row>
    <row r="39" spans="2:26">
      <c r="Y39" s="43"/>
      <c r="Z39" s="43"/>
    </row>
    <row r="40" spans="2:26">
      <c r="Y40" s="43"/>
      <c r="Z40" s="43"/>
    </row>
    <row r="41" spans="2:26">
      <c r="Y41" s="43"/>
      <c r="Z41" s="43"/>
    </row>
    <row r="42" spans="2:26">
      <c r="Y42" s="43"/>
      <c r="Z42" s="43"/>
    </row>
    <row r="43" spans="2:26">
      <c r="Y43" s="43"/>
      <c r="Z43" s="43"/>
    </row>
    <row r="44" spans="2:26">
      <c r="Y44" s="43"/>
      <c r="Z44" s="43"/>
    </row>
    <row r="45" spans="2:26">
      <c r="Y45" s="43"/>
      <c r="Z45" s="43"/>
    </row>
    <row r="46" spans="2:26">
      <c r="Y46" s="43"/>
      <c r="Z46" s="43"/>
    </row>
    <row r="47" spans="2:26">
      <c r="Y47" s="43"/>
      <c r="Z47" s="43"/>
    </row>
    <row r="48" spans="2:26">
      <c r="Y48" s="43"/>
      <c r="Z48" s="43"/>
    </row>
    <row r="49" spans="25:26">
      <c r="Y49" s="43"/>
      <c r="Z49" s="43"/>
    </row>
    <row r="50" spans="25:26">
      <c r="Y50" s="43"/>
      <c r="Z50" s="43"/>
    </row>
    <row r="51" spans="25:26">
      <c r="Y51" s="43"/>
      <c r="Z51" s="43"/>
    </row>
    <row r="52" spans="25:26">
      <c r="Y52" s="43"/>
      <c r="Z52" s="43"/>
    </row>
    <row r="53" spans="25:26">
      <c r="Y53" s="43"/>
      <c r="Z53" s="43"/>
    </row>
    <row r="54" spans="25:26">
      <c r="Y54" s="43"/>
      <c r="Z54" s="43"/>
    </row>
    <row r="55" spans="25:26">
      <c r="Y55" s="43"/>
      <c r="Z55" s="43"/>
    </row>
    <row r="56" spans="25:26">
      <c r="Y56" s="43"/>
      <c r="Z56" s="43"/>
    </row>
    <row r="57" spans="25:26">
      <c r="Y57" s="43"/>
      <c r="Z57" s="43"/>
    </row>
    <row r="58" spans="25:26">
      <c r="Y58" s="43"/>
      <c r="Z58" s="43"/>
    </row>
    <row r="59" spans="25:26">
      <c r="Y59" s="43"/>
      <c r="Z59" s="43"/>
    </row>
    <row r="60" spans="25:26">
      <c r="Y60" s="43"/>
      <c r="Z60" s="43"/>
    </row>
    <row r="61" spans="25:26">
      <c r="Y61" s="43"/>
      <c r="Z61" s="43"/>
    </row>
    <row r="62" spans="25:26">
      <c r="Y62" s="43"/>
      <c r="Z62" s="43"/>
    </row>
    <row r="63" spans="25:26">
      <c r="Y63" s="43"/>
      <c r="Z63" s="43"/>
    </row>
    <row r="64" spans="25:26">
      <c r="Y64" s="43"/>
      <c r="Z64" s="43"/>
    </row>
    <row r="65" spans="25:26">
      <c r="Y65" s="43"/>
      <c r="Z65" s="43"/>
    </row>
    <row r="66" spans="25:26">
      <c r="Y66" s="43"/>
      <c r="Z66" s="43"/>
    </row>
    <row r="67" spans="25:26">
      <c r="Y67" s="43"/>
      <c r="Z67" s="43"/>
    </row>
    <row r="68" spans="25:26">
      <c r="Y68" s="43"/>
      <c r="Z68" s="43"/>
    </row>
    <row r="69" spans="25:26">
      <c r="Y69" s="43"/>
      <c r="Z69" s="43"/>
    </row>
    <row r="70" spans="25:26">
      <c r="Y70" s="43"/>
      <c r="Z70" s="43"/>
    </row>
    <row r="71" spans="25:26">
      <c r="Y71" s="43"/>
      <c r="Z71" s="43"/>
    </row>
    <row r="72" spans="25:26">
      <c r="Y72" s="43"/>
      <c r="Z72" s="43"/>
    </row>
    <row r="73" spans="25:26">
      <c r="Y73" s="43"/>
      <c r="Z73" s="43"/>
    </row>
    <row r="74" spans="25:26">
      <c r="Y74" s="43"/>
      <c r="Z74" s="43"/>
    </row>
    <row r="75" spans="25:26">
      <c r="Y75" s="43"/>
      <c r="Z75" s="43"/>
    </row>
    <row r="76" spans="25:26">
      <c r="Y76" s="43"/>
      <c r="Z76" s="43"/>
    </row>
    <row r="77" spans="25:26">
      <c r="Y77" s="43"/>
      <c r="Z77" s="43"/>
    </row>
    <row r="78" spans="25:26">
      <c r="Y78" s="43"/>
      <c r="Z78" s="43"/>
    </row>
    <row r="79" spans="25:26">
      <c r="Y79" s="43"/>
      <c r="Z79" s="43"/>
    </row>
    <row r="80" spans="25:26">
      <c r="Y80" s="43"/>
      <c r="Z80" s="43"/>
    </row>
    <row r="81" spans="25:26">
      <c r="Y81" s="43"/>
      <c r="Z81" s="43"/>
    </row>
    <row r="82" spans="25:26">
      <c r="Y82" s="43"/>
      <c r="Z82" s="43"/>
    </row>
    <row r="83" spans="25:26">
      <c r="Y83" s="43"/>
      <c r="Z83" s="43"/>
    </row>
    <row r="84" spans="25:26">
      <c r="Y84" s="43"/>
      <c r="Z84" s="43"/>
    </row>
    <row r="85" spans="25:26">
      <c r="Y85" s="43"/>
      <c r="Z85" s="43"/>
    </row>
    <row r="86" spans="25:26">
      <c r="Y86" s="43"/>
      <c r="Z86" s="43"/>
    </row>
    <row r="87" spans="25:26">
      <c r="Y87" s="43"/>
      <c r="Z87" s="43"/>
    </row>
    <row r="88" spans="25:26">
      <c r="Y88" s="43"/>
      <c r="Z88" s="43"/>
    </row>
    <row r="89" spans="25:26">
      <c r="Y89" s="43"/>
      <c r="Z89" s="43"/>
    </row>
    <row r="90" spans="25:26">
      <c r="Y90" s="43"/>
      <c r="Z90" s="43"/>
    </row>
    <row r="91" spans="25:26">
      <c r="Y91" s="43"/>
      <c r="Z91" s="43"/>
    </row>
    <row r="92" spans="25:26">
      <c r="Y92" s="43"/>
      <c r="Z92" s="43"/>
    </row>
    <row r="93" spans="25:26">
      <c r="Y93" s="43"/>
      <c r="Z93" s="43"/>
    </row>
    <row r="94" spans="25:26">
      <c r="Y94" s="43"/>
      <c r="Z94" s="43"/>
    </row>
    <row r="95" spans="25:26">
      <c r="Y95" s="43"/>
      <c r="Z95" s="43"/>
    </row>
    <row r="96" spans="25:26">
      <c r="Y96" s="43"/>
      <c r="Z96" s="43"/>
    </row>
    <row r="97" spans="25:26">
      <c r="Y97" s="43"/>
      <c r="Z97" s="43"/>
    </row>
    <row r="98" spans="25:26">
      <c r="Y98" s="43"/>
      <c r="Z98" s="43"/>
    </row>
    <row r="99" spans="25:26">
      <c r="Y99" s="43"/>
      <c r="Z99" s="43"/>
    </row>
    <row r="100" spans="25:26">
      <c r="Y100" s="43"/>
      <c r="Z100" s="43"/>
    </row>
    <row r="101" spans="25:26">
      <c r="Y101" s="43"/>
      <c r="Z101" s="43"/>
    </row>
    <row r="102" spans="25:26">
      <c r="Y102" s="43"/>
      <c r="Z102" s="43"/>
    </row>
    <row r="103" spans="25:26">
      <c r="Y103" s="43"/>
      <c r="Z103" s="43"/>
    </row>
    <row r="104" spans="25:26">
      <c r="Y104" s="43"/>
      <c r="Z104" s="43"/>
    </row>
    <row r="105" spans="25:26">
      <c r="Y105" s="43"/>
      <c r="Z105" s="43"/>
    </row>
    <row r="106" spans="25:26">
      <c r="Y106" s="43"/>
      <c r="Z106" s="43"/>
    </row>
    <row r="107" spans="25:26">
      <c r="Y107" s="43"/>
      <c r="Z107" s="43"/>
    </row>
    <row r="108" spans="25:26">
      <c r="Y108" s="43"/>
      <c r="Z108" s="43"/>
    </row>
    <row r="109" spans="25:26">
      <c r="Y109" s="43"/>
      <c r="Z109" s="43"/>
    </row>
    <row r="110" spans="25:26">
      <c r="Y110" s="43"/>
      <c r="Z110" s="43"/>
    </row>
    <row r="111" spans="25:26">
      <c r="Y111" s="43"/>
      <c r="Z111" s="43"/>
    </row>
    <row r="112" spans="25:26">
      <c r="Y112" s="43"/>
      <c r="Z112" s="43"/>
    </row>
    <row r="113" spans="25:26">
      <c r="Y113" s="43"/>
      <c r="Z113" s="43"/>
    </row>
    <row r="114" spans="25:26">
      <c r="Y114" s="43"/>
      <c r="Z114" s="43"/>
    </row>
    <row r="115" spans="25:26">
      <c r="Y115" s="43"/>
      <c r="Z115" s="43"/>
    </row>
    <row r="116" spans="25:26">
      <c r="Y116" s="43"/>
      <c r="Z116" s="43"/>
    </row>
    <row r="117" spans="25:26">
      <c r="Y117" s="43"/>
      <c r="Z117" s="43"/>
    </row>
    <row r="118" spans="25:26">
      <c r="Y118" s="43"/>
      <c r="Z118" s="43"/>
    </row>
    <row r="119" spans="25:26">
      <c r="Y119" s="43"/>
      <c r="Z119" s="43"/>
    </row>
    <row r="120" spans="25:26">
      <c r="Y120" s="43"/>
      <c r="Z120" s="43"/>
    </row>
    <row r="121" spans="25:26">
      <c r="Y121" s="43"/>
      <c r="Z121" s="43"/>
    </row>
  </sheetData>
  <sortState xmlns:xlrd2="http://schemas.microsoft.com/office/spreadsheetml/2017/richdata2" ref="C11:K20">
    <sortCondition descending="1" ref="E11:E20"/>
  </sortState>
  <mergeCells count="18"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D109"/>
  <sheetViews>
    <sheetView topLeftCell="A7" workbookViewId="0">
      <pane xSplit="3" topLeftCell="D1" activePane="topRight" state="frozen"/>
      <selection pane="topRight" activeCell="G23" sqref="G2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9" width="8.88671875" style="14"/>
    <col min="20" max="20" width="10.109375" style="14" customWidth="1"/>
    <col min="21" max="21" width="10.33203125" style="14" customWidth="1"/>
    <col min="22" max="22" width="11" style="14" customWidth="1"/>
    <col min="23" max="23" width="8.88671875" style="14"/>
    <col min="24" max="24" width="15.6640625" style="14" customWidth="1"/>
    <col min="25" max="25" width="13" style="14" customWidth="1"/>
    <col min="26" max="26" width="17.44140625" style="14" customWidth="1"/>
    <col min="27" max="27" width="9.88671875" style="14" customWidth="1"/>
    <col min="28" max="28" width="8.88671875" style="14"/>
    <col min="29" max="29" width="41.33203125" style="14" customWidth="1"/>
    <col min="30" max="16384" width="8.88671875" style="14"/>
  </cols>
  <sheetData>
    <row r="3" spans="2:30">
      <c r="B3" s="16" t="s">
        <v>661</v>
      </c>
      <c r="C3" s="61"/>
      <c r="D3" s="16"/>
      <c r="E3" s="16"/>
      <c r="F3" s="15" t="s">
        <v>663</v>
      </c>
      <c r="G3" s="116">
        <v>44590</v>
      </c>
      <c r="H3" s="116"/>
    </row>
    <row r="4" spans="2:30">
      <c r="B4" s="17" t="s">
        <v>679</v>
      </c>
      <c r="C4" s="16"/>
      <c r="D4" s="16"/>
      <c r="E4" s="16"/>
      <c r="F4" s="18"/>
    </row>
    <row r="6" spans="2:30">
      <c r="C6" s="133"/>
      <c r="D6" s="133"/>
      <c r="E6" s="18"/>
      <c r="F6" s="18"/>
    </row>
    <row r="7" spans="2:30">
      <c r="B7" s="19" t="s">
        <v>507</v>
      </c>
      <c r="C7" s="20"/>
    </row>
    <row r="8" spans="2:30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N8" s="15"/>
      <c r="O8" s="15"/>
      <c r="P8" s="15"/>
      <c r="Q8" s="15"/>
      <c r="R8" s="15"/>
      <c r="S8" s="15"/>
    </row>
    <row r="9" spans="2:30" ht="15" customHeight="1">
      <c r="B9" s="129" t="s">
        <v>1</v>
      </c>
      <c r="C9" s="130" t="s">
        <v>2</v>
      </c>
      <c r="D9" s="130" t="s">
        <v>3</v>
      </c>
      <c r="E9" s="136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31" t="s">
        <v>474</v>
      </c>
      <c r="S9" s="132"/>
      <c r="T9" s="117"/>
      <c r="U9" s="118"/>
      <c r="V9" s="117"/>
      <c r="W9" s="118"/>
      <c r="X9" s="117"/>
      <c r="Y9" s="118"/>
      <c r="Z9" s="117"/>
      <c r="AA9" s="118"/>
    </row>
    <row r="10" spans="2:30">
      <c r="B10" s="129"/>
      <c r="C10" s="130"/>
      <c r="D10" s="130"/>
      <c r="E10" s="13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X10" s="32" t="s">
        <v>1</v>
      </c>
      <c r="Y10" s="21" t="s">
        <v>11</v>
      </c>
      <c r="Z10" s="32" t="s">
        <v>1</v>
      </c>
      <c r="AA10" s="21" t="s">
        <v>11</v>
      </c>
    </row>
    <row r="11" spans="2:30">
      <c r="B11" s="50">
        <v>1</v>
      </c>
      <c r="C11" s="86" t="s">
        <v>458</v>
      </c>
      <c r="D11" s="23" t="s">
        <v>511</v>
      </c>
      <c r="E11" s="23">
        <f>SUM(G11,I11,K11,Q11)</f>
        <v>313.5</v>
      </c>
      <c r="F11" s="23">
        <v>1</v>
      </c>
      <c r="G11" s="33">
        <f t="shared" ref="G11:G23" si="0">IFERROR(VLOOKUP(F11,points,3,FALSE),"")</f>
        <v>270</v>
      </c>
      <c r="H11" s="23">
        <v>14</v>
      </c>
      <c r="I11" s="33">
        <f t="shared" ref="I11:I19" si="1">IFERROR(VLOOKUP(H11,points,2,FALSE),"")</f>
        <v>16.5</v>
      </c>
      <c r="J11" s="23">
        <v>8</v>
      </c>
      <c r="K11" s="33">
        <f>IFERROR(VLOOKUP(J11,points,2,FALSE),"")</f>
        <v>27</v>
      </c>
      <c r="L11" s="34"/>
      <c r="M11" s="38"/>
      <c r="N11" s="34"/>
      <c r="O11" s="34"/>
      <c r="P11" s="34"/>
      <c r="Q11" s="37"/>
      <c r="R11" s="34"/>
      <c r="S11" s="34"/>
      <c r="T11" s="34"/>
      <c r="U11" s="37"/>
      <c r="V11" s="34"/>
      <c r="W11" s="37"/>
      <c r="X11" s="34"/>
      <c r="Y11" s="37"/>
      <c r="Z11" s="34"/>
      <c r="AA11" s="37"/>
      <c r="AC11" s="43"/>
      <c r="AD11" s="43"/>
    </row>
    <row r="12" spans="2:30">
      <c r="B12" s="50">
        <v>2</v>
      </c>
      <c r="C12" s="86" t="s">
        <v>477</v>
      </c>
      <c r="D12" s="34" t="s">
        <v>478</v>
      </c>
      <c r="E12" s="23">
        <f>SUM(G12,I12,K12,Q12)</f>
        <v>187.75</v>
      </c>
      <c r="F12" s="23">
        <v>2</v>
      </c>
      <c r="G12" s="33">
        <f t="shared" si="0"/>
        <v>180</v>
      </c>
      <c r="H12" s="23">
        <v>25</v>
      </c>
      <c r="I12" s="33">
        <f t="shared" si="1"/>
        <v>7.75</v>
      </c>
      <c r="J12" s="23"/>
      <c r="K12" s="33"/>
      <c r="L12" s="34"/>
      <c r="M12" s="38"/>
      <c r="N12" s="34"/>
      <c r="O12" s="34"/>
      <c r="P12" s="34"/>
      <c r="Q12" s="37"/>
      <c r="R12" s="34"/>
      <c r="S12" s="34"/>
      <c r="T12" s="34"/>
      <c r="U12" s="37"/>
      <c r="V12" s="34"/>
      <c r="W12" s="37"/>
      <c r="X12" s="34"/>
      <c r="Y12" s="37"/>
      <c r="Z12" s="34"/>
      <c r="AA12" s="37"/>
      <c r="AC12" s="43"/>
      <c r="AD12" s="43"/>
    </row>
    <row r="13" spans="2:30">
      <c r="B13" s="50">
        <v>3</v>
      </c>
      <c r="C13" s="86" t="s">
        <v>460</v>
      </c>
      <c r="D13" s="34" t="s">
        <v>480</v>
      </c>
      <c r="E13" s="23">
        <f>SUM(G13,I13,K13,Q13)</f>
        <v>142.75</v>
      </c>
      <c r="F13" s="23">
        <v>3</v>
      </c>
      <c r="G13" s="33">
        <f t="shared" si="0"/>
        <v>135</v>
      </c>
      <c r="H13" s="23">
        <v>25</v>
      </c>
      <c r="I13" s="33">
        <f t="shared" si="1"/>
        <v>7.75</v>
      </c>
      <c r="J13" s="23"/>
      <c r="K13" s="33"/>
      <c r="L13" s="34"/>
      <c r="M13" s="38"/>
      <c r="N13" s="34"/>
      <c r="O13" s="34"/>
      <c r="P13" s="34"/>
      <c r="Q13" s="37"/>
      <c r="R13" s="34"/>
      <c r="S13" s="37"/>
      <c r="T13" s="34"/>
      <c r="U13" s="37"/>
      <c r="V13" s="34"/>
      <c r="W13" s="37"/>
      <c r="X13" s="34"/>
      <c r="Y13" s="37"/>
      <c r="Z13" s="34"/>
      <c r="AA13" s="37"/>
      <c r="AC13" s="43"/>
      <c r="AD13" s="43"/>
    </row>
    <row r="14" spans="2:30">
      <c r="B14" s="50">
        <v>4</v>
      </c>
      <c r="C14" s="86" t="s">
        <v>461</v>
      </c>
      <c r="D14" s="23" t="s">
        <v>520</v>
      </c>
      <c r="E14" s="23">
        <f>SUM(G14,I14,K14,Q14)</f>
        <v>104.5</v>
      </c>
      <c r="F14" s="23">
        <v>4</v>
      </c>
      <c r="G14" s="33">
        <f t="shared" si="0"/>
        <v>100.5</v>
      </c>
      <c r="H14" s="23">
        <v>33</v>
      </c>
      <c r="I14" s="33">
        <f t="shared" si="1"/>
        <v>4</v>
      </c>
      <c r="J14" s="23"/>
      <c r="K14" s="33"/>
      <c r="L14" s="34"/>
      <c r="M14" s="38"/>
      <c r="N14" s="34"/>
      <c r="O14" s="34"/>
      <c r="P14" s="34"/>
      <c r="Q14" s="37"/>
      <c r="R14" s="34"/>
      <c r="S14" s="37"/>
      <c r="T14" s="34"/>
      <c r="U14" s="37"/>
      <c r="V14" s="34"/>
      <c r="W14" s="37"/>
      <c r="X14" s="42"/>
      <c r="Y14" s="42"/>
      <c r="Z14" s="42"/>
      <c r="AA14" s="42"/>
      <c r="AC14" s="43"/>
      <c r="AD14" s="43"/>
    </row>
    <row r="15" spans="2:30">
      <c r="B15" s="50">
        <v>5</v>
      </c>
      <c r="C15" s="86" t="s">
        <v>509</v>
      </c>
      <c r="D15" s="23" t="s">
        <v>510</v>
      </c>
      <c r="E15" s="23">
        <f>SUM(G15,I15,K15,Q15)</f>
        <v>97.5</v>
      </c>
      <c r="F15" s="23">
        <v>5</v>
      </c>
      <c r="G15" s="33">
        <f t="shared" si="0"/>
        <v>81</v>
      </c>
      <c r="H15" s="23">
        <v>25</v>
      </c>
      <c r="I15" s="33">
        <f t="shared" si="1"/>
        <v>7.75</v>
      </c>
      <c r="J15" s="23">
        <v>21</v>
      </c>
      <c r="K15" s="33">
        <f>IFERROR(VLOOKUP(J15,points,2,FALSE),"")</f>
        <v>8.75</v>
      </c>
      <c r="L15" s="34"/>
      <c r="M15" s="38"/>
      <c r="N15" s="34"/>
      <c r="O15" s="34"/>
      <c r="P15" s="34"/>
      <c r="Q15" s="37"/>
      <c r="R15" s="34"/>
      <c r="S15" s="37"/>
      <c r="T15" s="34"/>
      <c r="U15" s="37"/>
      <c r="V15" s="34"/>
      <c r="W15" s="37"/>
      <c r="X15" s="42"/>
      <c r="Y15" s="42"/>
      <c r="Z15" s="42"/>
      <c r="AA15" s="42"/>
      <c r="AC15" s="43"/>
      <c r="AD15" s="43"/>
    </row>
    <row r="16" spans="2:30">
      <c r="B16" s="50">
        <v>6</v>
      </c>
      <c r="C16" s="86" t="s">
        <v>481</v>
      </c>
      <c r="D16" s="34" t="s">
        <v>482</v>
      </c>
      <c r="E16" s="23">
        <f>SUM(G16,I16,K16,M16)</f>
        <v>88.5</v>
      </c>
      <c r="F16" s="23">
        <v>6</v>
      </c>
      <c r="G16" s="33">
        <f t="shared" si="0"/>
        <v>72</v>
      </c>
      <c r="H16" s="23">
        <v>21</v>
      </c>
      <c r="I16" s="33">
        <f t="shared" si="1"/>
        <v>8.75</v>
      </c>
      <c r="J16" s="23">
        <v>25</v>
      </c>
      <c r="K16" s="33">
        <f>IFERROR(VLOOKUP(J16,points,2,FALSE),"")</f>
        <v>7.75</v>
      </c>
      <c r="L16" s="34"/>
      <c r="M16" s="38"/>
      <c r="N16" s="34"/>
      <c r="O16" s="34"/>
      <c r="P16" s="34"/>
      <c r="Q16" s="37"/>
      <c r="R16" s="34"/>
      <c r="S16" s="37"/>
      <c r="T16" s="34"/>
      <c r="U16" s="37"/>
      <c r="V16" s="42"/>
      <c r="W16" s="42"/>
      <c r="X16" s="42"/>
      <c r="Y16" s="42"/>
      <c r="Z16" s="42"/>
      <c r="AA16" s="42"/>
      <c r="AC16" s="43"/>
      <c r="AD16" s="43"/>
    </row>
    <row r="17" spans="1:27">
      <c r="B17" s="50">
        <v>7</v>
      </c>
      <c r="C17" s="86" t="s">
        <v>464</v>
      </c>
      <c r="D17" s="23" t="s">
        <v>233</v>
      </c>
      <c r="E17" s="23">
        <f>SUM(G17,I17,K17,Q17)</f>
        <v>76.25</v>
      </c>
      <c r="F17" s="23">
        <v>7</v>
      </c>
      <c r="G17" s="33">
        <f t="shared" si="0"/>
        <v>64.5</v>
      </c>
      <c r="H17" s="23">
        <v>37</v>
      </c>
      <c r="I17" s="33">
        <f t="shared" si="1"/>
        <v>4</v>
      </c>
      <c r="J17" s="23">
        <v>25</v>
      </c>
      <c r="K17" s="33">
        <f>IFERROR(VLOOKUP(J17,points,2,FALSE),"")</f>
        <v>7.75</v>
      </c>
      <c r="L17" s="23"/>
      <c r="M17" s="38"/>
      <c r="N17" s="23"/>
      <c r="O17" s="34"/>
      <c r="P17" s="23"/>
      <c r="Q17" s="37"/>
      <c r="R17" s="34"/>
      <c r="S17" s="37"/>
      <c r="T17" s="34"/>
      <c r="U17" s="37"/>
      <c r="V17" s="42"/>
      <c r="W17" s="42"/>
      <c r="X17" s="42"/>
      <c r="Y17" s="66"/>
      <c r="Z17" s="66"/>
      <c r="AA17" s="42"/>
    </row>
    <row r="18" spans="1:27" customFormat="1">
      <c r="A18" s="14"/>
      <c r="B18" s="50">
        <v>8</v>
      </c>
      <c r="C18" s="86" t="s">
        <v>447</v>
      </c>
      <c r="D18" s="34" t="s">
        <v>483</v>
      </c>
      <c r="E18" s="23">
        <f>SUM(G18,I18,K18,M18)</f>
        <v>64.5</v>
      </c>
      <c r="F18" s="23">
        <v>10</v>
      </c>
      <c r="G18" s="33">
        <f t="shared" si="0"/>
        <v>39</v>
      </c>
      <c r="H18" s="23">
        <v>19</v>
      </c>
      <c r="I18" s="33">
        <f t="shared" si="1"/>
        <v>9.75</v>
      </c>
      <c r="J18" s="23">
        <v>15</v>
      </c>
      <c r="K18" s="33">
        <f>IFERROR(VLOOKUP(J18,points,2,FALSE),"")</f>
        <v>15.75</v>
      </c>
      <c r="L18" s="23"/>
      <c r="M18" s="38"/>
      <c r="N18" s="23"/>
      <c r="O18" s="34"/>
      <c r="P18" s="23"/>
      <c r="Q18" s="37"/>
      <c r="R18" s="34"/>
      <c r="S18" s="34"/>
      <c r="T18" s="34"/>
      <c r="U18" s="37"/>
      <c r="V18" s="34"/>
      <c r="W18" s="37"/>
      <c r="X18" s="47"/>
      <c r="Y18" s="66"/>
      <c r="Z18" s="66"/>
      <c r="AA18" s="47"/>
    </row>
    <row r="19" spans="1:27" customFormat="1">
      <c r="A19" s="14"/>
      <c r="B19" s="50">
        <v>9</v>
      </c>
      <c r="C19" s="86" t="s">
        <v>457</v>
      </c>
      <c r="D19" s="34" t="s">
        <v>479</v>
      </c>
      <c r="E19" s="23">
        <f>SUM(G19,I19,K19,M19)</f>
        <v>62.5</v>
      </c>
      <c r="F19" s="23">
        <v>9</v>
      </c>
      <c r="G19" s="33">
        <f t="shared" si="0"/>
        <v>45</v>
      </c>
      <c r="H19" s="23">
        <v>25</v>
      </c>
      <c r="I19" s="33">
        <f t="shared" si="1"/>
        <v>7.75</v>
      </c>
      <c r="J19" s="23">
        <v>19</v>
      </c>
      <c r="K19" s="33">
        <f>IFERROR(VLOOKUP(J19,points,2,FALSE),"")</f>
        <v>9.75</v>
      </c>
      <c r="L19" s="23"/>
      <c r="M19" s="38"/>
      <c r="N19" s="23"/>
      <c r="O19" s="34"/>
      <c r="P19" s="23"/>
      <c r="Q19" s="37"/>
      <c r="R19" s="34"/>
      <c r="S19" s="34"/>
      <c r="T19" s="34"/>
      <c r="U19" s="37"/>
      <c r="V19" s="34"/>
      <c r="W19" s="37"/>
      <c r="X19" s="47"/>
      <c r="Y19" s="66"/>
      <c r="Z19" s="66"/>
      <c r="AA19" s="47"/>
    </row>
    <row r="20" spans="1:27" customFormat="1">
      <c r="A20" s="14"/>
      <c r="B20" s="50">
        <v>10</v>
      </c>
      <c r="C20" s="86" t="s">
        <v>486</v>
      </c>
      <c r="D20" s="34" t="s">
        <v>487</v>
      </c>
      <c r="E20" s="23">
        <f>SUM(G20,I20,K20,Q20)</f>
        <v>54</v>
      </c>
      <c r="F20" s="23">
        <v>8</v>
      </c>
      <c r="G20" s="33">
        <f t="shared" si="0"/>
        <v>54</v>
      </c>
      <c r="H20" s="23"/>
      <c r="I20" s="33"/>
      <c r="J20" s="23"/>
      <c r="K20" s="33"/>
      <c r="L20" s="23"/>
      <c r="M20" s="38"/>
      <c r="N20" s="23"/>
      <c r="O20" s="34"/>
      <c r="P20" s="23"/>
      <c r="Q20" s="37"/>
      <c r="R20" s="34"/>
      <c r="S20" s="34"/>
      <c r="T20" s="34"/>
      <c r="U20" s="37"/>
      <c r="V20" s="34"/>
      <c r="W20" s="37"/>
      <c r="X20" s="47"/>
      <c r="Y20" s="66"/>
      <c r="Z20" s="66"/>
      <c r="AA20" s="47"/>
    </row>
    <row r="21" spans="1:27" customFormat="1">
      <c r="A21" s="14"/>
      <c r="B21" s="50">
        <v>11</v>
      </c>
      <c r="C21" s="86" t="s">
        <v>518</v>
      </c>
      <c r="D21" s="23" t="s">
        <v>519</v>
      </c>
      <c r="E21" s="23">
        <f>SUM(G21,I21,K21,Q21)</f>
        <v>45.25</v>
      </c>
      <c r="F21" s="23">
        <v>11</v>
      </c>
      <c r="G21" s="33">
        <f t="shared" si="0"/>
        <v>37.5</v>
      </c>
      <c r="H21" s="23"/>
      <c r="I21" s="33"/>
      <c r="J21" s="23">
        <v>25</v>
      </c>
      <c r="K21" s="33">
        <f>IFERROR(VLOOKUP(J21,points,2,FALSE),"")</f>
        <v>7.75</v>
      </c>
      <c r="L21" s="23"/>
      <c r="M21" s="38"/>
      <c r="N21" s="23"/>
      <c r="O21" s="34"/>
      <c r="P21" s="23"/>
      <c r="Q21" s="37"/>
      <c r="R21" s="34"/>
      <c r="S21" s="34"/>
      <c r="T21" s="34"/>
      <c r="U21" s="37"/>
      <c r="V21" s="34"/>
      <c r="W21" s="37"/>
      <c r="X21" s="47"/>
      <c r="Y21" s="66"/>
      <c r="Z21" s="66"/>
      <c r="AA21" s="47"/>
    </row>
    <row r="22" spans="1:27" customFormat="1">
      <c r="A22" s="14"/>
      <c r="B22" s="50">
        <v>12</v>
      </c>
      <c r="C22" s="53" t="s">
        <v>540</v>
      </c>
      <c r="D22" s="63" t="s">
        <v>541</v>
      </c>
      <c r="E22" s="23">
        <f>SUM(G22,I22,K22,M22)</f>
        <v>40</v>
      </c>
      <c r="F22" s="23">
        <v>12</v>
      </c>
      <c r="G22" s="33">
        <f t="shared" si="0"/>
        <v>36</v>
      </c>
      <c r="H22" s="23"/>
      <c r="I22" s="33"/>
      <c r="J22" s="23">
        <v>37</v>
      </c>
      <c r="K22" s="33">
        <f>IFERROR(VLOOKUP(J22,points,2,FALSE),"")</f>
        <v>4</v>
      </c>
      <c r="L22" s="23"/>
      <c r="M22" s="38"/>
      <c r="N22" s="23"/>
      <c r="O22" s="34"/>
      <c r="P22" s="23"/>
      <c r="Q22" s="37"/>
      <c r="R22" s="34"/>
      <c r="S22" s="34"/>
      <c r="T22" s="34"/>
      <c r="U22" s="37"/>
      <c r="V22" s="34"/>
      <c r="W22" s="37"/>
      <c r="X22" s="47"/>
      <c r="Y22" s="66"/>
      <c r="Z22" s="66"/>
      <c r="AA22" s="47"/>
    </row>
    <row r="23" spans="1:27" customFormat="1">
      <c r="A23" s="14"/>
      <c r="B23" s="50">
        <v>13</v>
      </c>
      <c r="C23" s="53" t="s">
        <v>502</v>
      </c>
      <c r="D23" s="54" t="s">
        <v>503</v>
      </c>
      <c r="E23" s="23">
        <f>SUM(G23,I23,K23,M23)</f>
        <v>34.5</v>
      </c>
      <c r="F23" s="67">
        <v>13</v>
      </c>
      <c r="G23" s="33">
        <f t="shared" si="0"/>
        <v>34.5</v>
      </c>
      <c r="H23" s="34"/>
      <c r="I23" s="33"/>
      <c r="J23" s="34"/>
      <c r="K23" s="33"/>
      <c r="L23" s="23"/>
      <c r="M23" s="38"/>
      <c r="N23" s="23"/>
      <c r="O23" s="34"/>
      <c r="P23" s="23"/>
      <c r="Q23" s="37"/>
      <c r="R23" s="34"/>
      <c r="S23" s="34"/>
      <c r="T23" s="34"/>
      <c r="U23" s="37"/>
      <c r="V23" s="34"/>
      <c r="W23" s="37"/>
      <c r="X23" s="47"/>
      <c r="Y23" s="66"/>
      <c r="Z23" s="66"/>
      <c r="AA23" s="47"/>
    </row>
    <row r="24" spans="1:27" customFormat="1">
      <c r="A24" s="14"/>
      <c r="B24" s="50">
        <v>14</v>
      </c>
      <c r="C24" s="86" t="s">
        <v>459</v>
      </c>
      <c r="D24" s="34" t="s">
        <v>475</v>
      </c>
      <c r="E24" s="23">
        <f t="shared" ref="E24:E35" si="2">SUM(G24,I24,K24,Q24)</f>
        <v>33.75</v>
      </c>
      <c r="F24" s="23"/>
      <c r="G24" s="33"/>
      <c r="H24" s="34"/>
      <c r="I24" s="33"/>
      <c r="J24" s="23">
        <v>3</v>
      </c>
      <c r="K24" s="33">
        <f>IFERROR(VLOOKUP(J24,points,2,FALSE),"")/2</f>
        <v>33.75</v>
      </c>
      <c r="L24" s="23"/>
      <c r="M24" s="38"/>
      <c r="N24" s="23"/>
      <c r="O24" s="34"/>
      <c r="P24" s="23"/>
      <c r="Q24" s="37"/>
      <c r="R24" s="34"/>
      <c r="S24" s="34"/>
      <c r="T24" s="34"/>
      <c r="U24" s="37"/>
      <c r="V24" s="34"/>
      <c r="W24" s="37"/>
      <c r="X24" s="47"/>
      <c r="Y24" s="66"/>
      <c r="Z24" s="66"/>
      <c r="AA24" s="47"/>
    </row>
    <row r="25" spans="1:27" customFormat="1">
      <c r="A25" s="14"/>
      <c r="B25" s="50">
        <v>15</v>
      </c>
      <c r="C25" s="101" t="s">
        <v>463</v>
      </c>
      <c r="D25" s="23" t="s">
        <v>476</v>
      </c>
      <c r="E25" s="23">
        <f t="shared" si="2"/>
        <v>25.125</v>
      </c>
      <c r="F25" s="23"/>
      <c r="G25" s="33"/>
      <c r="H25" s="34"/>
      <c r="I25" s="33"/>
      <c r="J25" s="23">
        <v>4</v>
      </c>
      <c r="K25" s="33">
        <f>IFERROR(VLOOKUP(J25,points,2,FALSE),"")/2</f>
        <v>25.125</v>
      </c>
      <c r="L25" s="23"/>
      <c r="M25" s="38"/>
      <c r="N25" s="23"/>
      <c r="O25" s="34"/>
      <c r="P25" s="23"/>
      <c r="Q25" s="37"/>
      <c r="R25" s="34"/>
      <c r="S25" s="34"/>
      <c r="T25" s="34"/>
      <c r="U25" s="37"/>
      <c r="V25" s="34"/>
      <c r="W25" s="37"/>
      <c r="X25" s="47"/>
      <c r="Y25" s="66"/>
      <c r="Z25" s="66"/>
      <c r="AA25" s="47"/>
    </row>
    <row r="26" spans="1:27" customFormat="1">
      <c r="A26" s="14"/>
      <c r="B26" s="50">
        <v>16</v>
      </c>
      <c r="C26" s="86" t="s">
        <v>525</v>
      </c>
      <c r="D26" s="109">
        <v>39773</v>
      </c>
      <c r="E26" s="23">
        <f t="shared" si="2"/>
        <v>0</v>
      </c>
      <c r="F26" s="23"/>
      <c r="G26" s="33"/>
      <c r="H26" s="23"/>
      <c r="I26" s="33"/>
      <c r="J26" s="23"/>
      <c r="K26" s="33"/>
      <c r="L26" s="23"/>
      <c r="M26" s="38"/>
      <c r="N26" s="23"/>
      <c r="O26" s="34"/>
      <c r="P26" s="23"/>
      <c r="Q26" s="37"/>
      <c r="R26" s="34"/>
      <c r="S26" s="34"/>
      <c r="T26" s="34"/>
      <c r="U26" s="37"/>
      <c r="V26" s="34"/>
      <c r="W26" s="37"/>
      <c r="X26" s="47"/>
      <c r="Y26" s="66"/>
      <c r="Z26" s="66"/>
      <c r="AA26" s="47"/>
    </row>
    <row r="27" spans="1:27" customFormat="1">
      <c r="A27" s="14"/>
      <c r="B27" s="50">
        <v>17</v>
      </c>
      <c r="C27" s="86" t="s">
        <v>526</v>
      </c>
      <c r="D27" s="23" t="s">
        <v>527</v>
      </c>
      <c r="E27" s="23">
        <f t="shared" si="2"/>
        <v>0</v>
      </c>
      <c r="F27" s="23"/>
      <c r="G27" s="33"/>
      <c r="H27" s="23"/>
      <c r="I27" s="33"/>
      <c r="J27" s="23"/>
      <c r="K27" s="33"/>
      <c r="L27" s="23"/>
      <c r="M27" s="38"/>
      <c r="N27" s="23"/>
      <c r="O27" s="34"/>
      <c r="P27" s="23"/>
      <c r="Q27" s="37"/>
      <c r="R27" s="34"/>
      <c r="S27" s="34"/>
      <c r="T27" s="34"/>
      <c r="U27" s="37"/>
      <c r="V27" s="34"/>
      <c r="W27" s="37"/>
      <c r="X27" s="47"/>
      <c r="Y27" s="66"/>
      <c r="Z27" s="66"/>
      <c r="AA27" s="47"/>
    </row>
    <row r="28" spans="1:27" customFormat="1">
      <c r="A28" s="14"/>
      <c r="B28" s="50">
        <v>18</v>
      </c>
      <c r="C28" s="86" t="s">
        <v>488</v>
      </c>
      <c r="D28" s="34" t="s">
        <v>489</v>
      </c>
      <c r="E28" s="23">
        <f t="shared" si="2"/>
        <v>0</v>
      </c>
      <c r="F28" s="23"/>
      <c r="G28" s="33"/>
      <c r="H28" s="23"/>
      <c r="I28" s="33"/>
      <c r="J28" s="23"/>
      <c r="K28" s="33"/>
      <c r="L28" s="23"/>
      <c r="M28" s="38"/>
      <c r="N28" s="23"/>
      <c r="O28" s="34"/>
      <c r="P28" s="23"/>
      <c r="Q28" s="37"/>
      <c r="R28" s="34"/>
      <c r="S28" s="34"/>
      <c r="T28" s="34"/>
      <c r="U28" s="37"/>
      <c r="V28" s="34"/>
      <c r="W28" s="37"/>
      <c r="X28" s="47"/>
      <c r="Y28" s="66"/>
      <c r="Z28" s="66"/>
      <c r="AA28" s="47"/>
    </row>
    <row r="29" spans="1:27" customFormat="1">
      <c r="A29" s="14"/>
      <c r="B29" s="50">
        <v>19</v>
      </c>
      <c r="C29" s="86" t="s">
        <v>536</v>
      </c>
      <c r="D29" s="23" t="s">
        <v>537</v>
      </c>
      <c r="E29" s="23">
        <f t="shared" si="2"/>
        <v>0</v>
      </c>
      <c r="F29" s="23"/>
      <c r="G29" s="33"/>
      <c r="H29" s="23"/>
      <c r="I29" s="33"/>
      <c r="J29" s="23"/>
      <c r="K29" s="33"/>
      <c r="L29" s="23"/>
      <c r="M29" s="38"/>
      <c r="N29" s="23"/>
      <c r="O29" s="34"/>
      <c r="P29" s="23"/>
      <c r="Q29" s="37"/>
      <c r="R29" s="34"/>
      <c r="S29" s="34"/>
      <c r="T29" s="34"/>
      <c r="U29" s="37"/>
      <c r="V29" s="34"/>
      <c r="W29" s="37"/>
      <c r="X29" s="47"/>
      <c r="Y29" s="66"/>
      <c r="Z29" s="66"/>
      <c r="AA29" s="47"/>
    </row>
    <row r="30" spans="1:27" customFormat="1">
      <c r="A30" s="14"/>
      <c r="B30" s="50">
        <v>20</v>
      </c>
      <c r="C30" s="86" t="s">
        <v>491</v>
      </c>
      <c r="D30" s="74">
        <v>40338</v>
      </c>
      <c r="E30" s="23">
        <f t="shared" si="2"/>
        <v>0</v>
      </c>
      <c r="F30" s="23"/>
      <c r="G30" s="33"/>
      <c r="H30" s="23"/>
      <c r="I30" s="33"/>
      <c r="J30" s="23"/>
      <c r="K30" s="33"/>
      <c r="L30" s="23"/>
      <c r="M30" s="38"/>
      <c r="N30" s="23"/>
      <c r="O30" s="34"/>
      <c r="P30" s="23"/>
      <c r="Q30" s="37"/>
      <c r="R30" s="34"/>
      <c r="S30" s="34"/>
      <c r="T30" s="34"/>
      <c r="U30" s="37"/>
      <c r="V30" s="34"/>
      <c r="W30" s="37"/>
      <c r="X30" s="47"/>
      <c r="Y30" s="66"/>
      <c r="Z30" s="66"/>
      <c r="AA30" s="47"/>
    </row>
    <row r="31" spans="1:27" customFormat="1">
      <c r="A31" s="14"/>
      <c r="B31" s="50">
        <v>21</v>
      </c>
      <c r="C31" s="86" t="s">
        <v>492</v>
      </c>
      <c r="D31" s="34" t="s">
        <v>493</v>
      </c>
      <c r="E31" s="23">
        <f t="shared" si="2"/>
        <v>0</v>
      </c>
      <c r="F31" s="23"/>
      <c r="G31" s="33"/>
      <c r="H31" s="23"/>
      <c r="I31" s="33"/>
      <c r="J31" s="23"/>
      <c r="K31" s="33"/>
      <c r="L31" s="23"/>
      <c r="M31" s="38"/>
      <c r="N31" s="23"/>
      <c r="O31" s="34"/>
      <c r="P31" s="23"/>
      <c r="Q31" s="37"/>
      <c r="R31" s="34"/>
      <c r="S31" s="34"/>
      <c r="T31" s="34"/>
      <c r="U31" s="37"/>
      <c r="V31" s="34"/>
      <c r="W31" s="37"/>
      <c r="X31" s="47"/>
      <c r="Y31" s="66"/>
      <c r="Z31" s="66"/>
      <c r="AA31" s="47"/>
    </row>
    <row r="32" spans="1:27" customFormat="1">
      <c r="A32" s="14"/>
      <c r="B32" s="50">
        <v>22</v>
      </c>
      <c r="C32" s="86" t="s">
        <v>530</v>
      </c>
      <c r="D32" s="52">
        <v>40078</v>
      </c>
      <c r="E32" s="23">
        <f t="shared" si="2"/>
        <v>0</v>
      </c>
      <c r="F32" s="23"/>
      <c r="G32" s="33"/>
      <c r="H32" s="23"/>
      <c r="I32" s="33"/>
      <c r="J32" s="23"/>
      <c r="K32" s="33"/>
      <c r="L32" s="34"/>
      <c r="M32" s="33"/>
      <c r="N32" s="34"/>
      <c r="O32" s="34"/>
      <c r="P32" s="34"/>
      <c r="Q32" s="37"/>
      <c r="R32" s="34"/>
      <c r="S32" s="37"/>
      <c r="T32" s="34"/>
      <c r="U32" s="37"/>
      <c r="V32" s="47"/>
      <c r="W32" s="47"/>
      <c r="X32" s="66"/>
      <c r="Y32" s="66"/>
      <c r="Z32" s="47"/>
      <c r="AA32" s="47"/>
    </row>
    <row r="33" spans="1:30" customFormat="1">
      <c r="A33" s="14"/>
      <c r="B33" s="50">
        <v>23</v>
      </c>
      <c r="C33" s="86" t="s">
        <v>497</v>
      </c>
      <c r="D33" s="74">
        <v>40205</v>
      </c>
      <c r="E33" s="23">
        <f t="shared" si="2"/>
        <v>0</v>
      </c>
      <c r="F33" s="23"/>
      <c r="G33" s="33"/>
      <c r="H33" s="23"/>
      <c r="I33" s="33"/>
      <c r="J33" s="23"/>
      <c r="K33" s="33"/>
      <c r="L33" s="34"/>
      <c r="M33" s="33"/>
      <c r="N33" s="34"/>
      <c r="O33" s="34"/>
      <c r="P33" s="34"/>
      <c r="Q33" s="37"/>
      <c r="R33" s="34"/>
      <c r="S33" s="37"/>
      <c r="T33" s="34"/>
      <c r="U33" s="37"/>
      <c r="V33" s="47"/>
      <c r="W33" s="47"/>
      <c r="X33" s="66"/>
      <c r="Y33" s="66"/>
      <c r="Z33" s="47"/>
      <c r="AA33" s="47"/>
    </row>
    <row r="34" spans="1:30" customFormat="1">
      <c r="A34" s="14"/>
      <c r="B34" s="50">
        <v>24</v>
      </c>
      <c r="C34" s="51" t="s">
        <v>498</v>
      </c>
      <c r="D34" s="24" t="s">
        <v>499</v>
      </c>
      <c r="E34" s="23">
        <f t="shared" si="2"/>
        <v>0</v>
      </c>
      <c r="F34" s="23"/>
      <c r="G34" s="33"/>
      <c r="H34" s="23"/>
      <c r="I34" s="33"/>
      <c r="J34" s="23"/>
      <c r="K34" s="33"/>
      <c r="L34" s="34"/>
      <c r="M34" s="33"/>
      <c r="N34" s="34"/>
      <c r="O34" s="34"/>
      <c r="P34" s="34"/>
      <c r="Q34" s="37"/>
      <c r="R34" s="34"/>
      <c r="S34" s="37"/>
      <c r="T34" s="34"/>
      <c r="U34" s="37"/>
      <c r="V34" s="47"/>
      <c r="W34" s="47"/>
      <c r="X34" s="66"/>
      <c r="Y34" s="66"/>
      <c r="Z34" s="47"/>
      <c r="AA34" s="47"/>
    </row>
    <row r="35" spans="1:30" customFormat="1">
      <c r="A35" s="14"/>
      <c r="B35" s="50">
        <v>25</v>
      </c>
      <c r="C35" s="86" t="s">
        <v>534</v>
      </c>
      <c r="D35" s="23" t="s">
        <v>535</v>
      </c>
      <c r="E35" s="23">
        <f t="shared" si="2"/>
        <v>0</v>
      </c>
      <c r="F35" s="23"/>
      <c r="G35" s="33"/>
      <c r="H35" s="23"/>
      <c r="I35" s="33"/>
      <c r="J35" s="23"/>
      <c r="K35" s="33"/>
      <c r="L35" s="34"/>
      <c r="M35" s="33"/>
      <c r="N35" s="34"/>
      <c r="O35" s="34"/>
      <c r="P35" s="34"/>
      <c r="Q35" s="37"/>
      <c r="R35" s="34"/>
      <c r="S35" s="37"/>
      <c r="T35" s="34"/>
      <c r="U35" s="37"/>
      <c r="V35" s="47"/>
      <c r="W35" s="47"/>
      <c r="X35" s="66"/>
      <c r="Y35" s="66"/>
      <c r="Z35" s="47"/>
      <c r="AA35" s="47"/>
    </row>
    <row r="36" spans="1:30" customFormat="1">
      <c r="A36" s="14"/>
      <c r="B36" s="50">
        <v>26</v>
      </c>
      <c r="C36" s="86" t="s">
        <v>490</v>
      </c>
      <c r="D36" s="74">
        <v>40211</v>
      </c>
      <c r="E36" s="23">
        <f>SUM(G36,I36,K36,M36)</f>
        <v>0</v>
      </c>
      <c r="F36" s="23"/>
      <c r="G36" s="33"/>
      <c r="H36" s="23"/>
      <c r="I36" s="33"/>
      <c r="J36" s="23"/>
      <c r="K36" s="33"/>
      <c r="L36" s="34"/>
      <c r="M36" s="33"/>
      <c r="N36" s="34"/>
      <c r="O36" s="34"/>
      <c r="P36" s="34"/>
      <c r="Q36" s="37"/>
      <c r="R36" s="34"/>
      <c r="S36" s="37"/>
      <c r="T36" s="34"/>
      <c r="U36" s="37"/>
      <c r="V36" s="47"/>
      <c r="W36" s="47"/>
      <c r="X36" s="66"/>
      <c r="Y36" s="66"/>
      <c r="Z36" s="47"/>
      <c r="AA36" s="47"/>
    </row>
    <row r="37" spans="1:30">
      <c r="B37" s="50">
        <v>27</v>
      </c>
      <c r="C37" s="53" t="s">
        <v>500</v>
      </c>
      <c r="D37" s="54" t="s">
        <v>501</v>
      </c>
      <c r="E37" s="23">
        <f>SUM(G37,I37,K37,M37)</f>
        <v>0</v>
      </c>
      <c r="F37" s="67"/>
      <c r="G37" s="33"/>
      <c r="H37" s="34"/>
      <c r="I37" s="33"/>
      <c r="J37" s="34"/>
      <c r="K37" s="33"/>
      <c r="L37" s="34"/>
      <c r="M37" s="33" t="str">
        <f>IFERROR(VLOOKUP(L37,points,2,FALSE),"")</f>
        <v/>
      </c>
      <c r="N37" s="34"/>
      <c r="O37" s="34"/>
      <c r="P37" s="23"/>
      <c r="Q37" s="23"/>
      <c r="R37" s="42"/>
      <c r="S37" s="42"/>
      <c r="T37" s="42"/>
      <c r="U37" s="42"/>
      <c r="V37" s="42"/>
      <c r="W37" s="42"/>
      <c r="Y37" s="43"/>
      <c r="Z37" s="43"/>
    </row>
    <row r="38" spans="1:30">
      <c r="B38" s="50">
        <v>28</v>
      </c>
      <c r="C38" s="101" t="s">
        <v>496</v>
      </c>
      <c r="D38" s="52">
        <v>40571</v>
      </c>
      <c r="E38" s="23">
        <f>SUM('GU11'!G29,'GU11'!I29,'GU11'!K29,'GU11'!Q29)</f>
        <v>0</v>
      </c>
      <c r="F38" s="23"/>
      <c r="G38" s="33"/>
      <c r="H38" s="23"/>
      <c r="I38" s="33"/>
      <c r="J38" s="23"/>
      <c r="K38" s="33"/>
      <c r="L38" s="34"/>
      <c r="M38" s="33"/>
      <c r="N38" s="34"/>
      <c r="O38" s="34"/>
      <c r="P38" s="23"/>
      <c r="Q38" s="23"/>
      <c r="R38" s="42"/>
      <c r="S38" s="42"/>
      <c r="T38" s="42"/>
      <c r="U38" s="42"/>
      <c r="V38" s="42"/>
      <c r="W38" s="42"/>
      <c r="Y38" s="43"/>
      <c r="Z38" s="43"/>
    </row>
    <row r="39" spans="1:30" customFormat="1">
      <c r="A39" s="14"/>
      <c r="B39" s="55"/>
      <c r="C39" s="64"/>
      <c r="D39" s="65"/>
      <c r="E39" s="15"/>
      <c r="F39" s="1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25"/>
      <c r="R39" s="35"/>
      <c r="S39" s="25"/>
      <c r="T39" s="35"/>
      <c r="U39" s="25"/>
      <c r="X39" s="43"/>
      <c r="Y39" s="43"/>
    </row>
    <row r="40" spans="1:30" customFormat="1">
      <c r="A40" s="14"/>
      <c r="B40" s="55"/>
      <c r="C40" s="64"/>
      <c r="D40" s="65"/>
      <c r="E40" s="15"/>
      <c r="F40" s="1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5"/>
      <c r="R40" s="35"/>
      <c r="S40" s="25"/>
      <c r="T40" s="35"/>
      <c r="U40" s="25"/>
      <c r="X40" s="43"/>
      <c r="Y40" s="43"/>
    </row>
    <row r="41" spans="1:30">
      <c r="B41" s="26" t="s">
        <v>44</v>
      </c>
      <c r="AC41" s="43"/>
      <c r="AD41" s="43"/>
    </row>
    <row r="42" spans="1:30">
      <c r="B42" s="27"/>
      <c r="C42" s="14" t="s">
        <v>542</v>
      </c>
      <c r="AC42" s="43"/>
      <c r="AD42" s="43"/>
    </row>
    <row r="43" spans="1:30">
      <c r="B43" s="28" t="s">
        <v>46</v>
      </c>
      <c r="C43" s="14" t="s">
        <v>127</v>
      </c>
      <c r="AC43" s="43"/>
      <c r="AD43" s="43"/>
    </row>
    <row r="44" spans="1:30">
      <c r="B44" s="29" t="s">
        <v>46</v>
      </c>
      <c r="C44" s="14" t="s">
        <v>48</v>
      </c>
      <c r="AC44" s="43"/>
      <c r="AD44" s="43"/>
    </row>
    <row r="45" spans="1:30">
      <c r="B45" s="30" t="s">
        <v>46</v>
      </c>
      <c r="C45" s="14" t="s">
        <v>49</v>
      </c>
      <c r="AC45" s="43"/>
      <c r="AD45" s="43"/>
    </row>
    <row r="46" spans="1:30">
      <c r="AC46" s="43"/>
      <c r="AD46" s="43"/>
    </row>
    <row r="47" spans="1:30">
      <c r="AC47" s="43"/>
      <c r="AD47" s="43"/>
    </row>
    <row r="48" spans="1:30">
      <c r="AC48" s="43"/>
      <c r="AD48" s="43"/>
    </row>
    <row r="49" spans="29:30">
      <c r="AC49" s="43"/>
      <c r="AD49" s="43"/>
    </row>
    <row r="50" spans="29:30">
      <c r="AC50" s="43"/>
      <c r="AD50" s="43"/>
    </row>
    <row r="51" spans="29:30">
      <c r="AC51" s="43"/>
      <c r="AD51" s="43"/>
    </row>
    <row r="52" spans="29:30">
      <c r="AC52" s="43"/>
      <c r="AD52" s="43"/>
    </row>
    <row r="53" spans="29:30">
      <c r="AC53" s="43"/>
      <c r="AD53" s="43"/>
    </row>
    <row r="54" spans="29:30">
      <c r="AC54" s="43"/>
      <c r="AD54" s="43"/>
    </row>
    <row r="55" spans="29:30">
      <c r="AC55" s="43"/>
      <c r="AD55" s="43"/>
    </row>
    <row r="56" spans="29:30">
      <c r="AC56" s="43"/>
      <c r="AD56" s="43"/>
    </row>
    <row r="57" spans="29:30">
      <c r="AC57" s="43"/>
      <c r="AD57" s="43"/>
    </row>
    <row r="58" spans="29:30">
      <c r="AC58" s="43"/>
      <c r="AD58" s="43"/>
    </row>
    <row r="59" spans="29:30">
      <c r="AC59" s="43"/>
      <c r="AD59" s="43"/>
    </row>
    <row r="60" spans="29:30">
      <c r="AC60" s="43"/>
      <c r="AD60" s="43"/>
    </row>
    <row r="61" spans="29:30">
      <c r="AC61" s="43"/>
      <c r="AD61" s="43"/>
    </row>
    <row r="62" spans="29:30">
      <c r="AC62" s="43"/>
      <c r="AD62" s="43"/>
    </row>
    <row r="63" spans="29:30">
      <c r="AC63" s="43"/>
      <c r="AD63" s="43"/>
    </row>
    <row r="64" spans="29:30">
      <c r="AC64" s="43"/>
      <c r="AD64" s="43"/>
    </row>
    <row r="65" spans="29:30">
      <c r="AC65" s="43"/>
      <c r="AD65" s="43"/>
    </row>
    <row r="66" spans="29:30">
      <c r="AC66" s="43"/>
      <c r="AD66" s="43"/>
    </row>
    <row r="67" spans="29:30">
      <c r="AC67" s="43"/>
      <c r="AD67" s="43"/>
    </row>
    <row r="68" spans="29:30">
      <c r="AC68" s="43"/>
      <c r="AD68" s="43"/>
    </row>
    <row r="69" spans="29:30">
      <c r="AC69" s="43"/>
      <c r="AD69" s="43"/>
    </row>
    <row r="70" spans="29:30">
      <c r="AC70" s="43"/>
      <c r="AD70" s="43"/>
    </row>
    <row r="71" spans="29:30">
      <c r="AC71" s="43"/>
      <c r="AD71" s="43"/>
    </row>
    <row r="72" spans="29:30">
      <c r="AC72" s="43"/>
      <c r="AD72" s="43"/>
    </row>
    <row r="73" spans="29:30">
      <c r="AC73" s="43"/>
      <c r="AD73" s="43"/>
    </row>
    <row r="74" spans="29:30">
      <c r="AC74" s="43"/>
      <c r="AD74" s="43"/>
    </row>
    <row r="75" spans="29:30">
      <c r="AC75" s="43"/>
      <c r="AD75" s="43"/>
    </row>
    <row r="76" spans="29:30">
      <c r="AC76" s="43"/>
      <c r="AD76" s="43"/>
    </row>
    <row r="77" spans="29:30">
      <c r="AC77" s="43"/>
      <c r="AD77" s="43"/>
    </row>
    <row r="78" spans="29:30">
      <c r="AC78" s="43"/>
      <c r="AD78" s="43"/>
    </row>
    <row r="79" spans="29:30">
      <c r="AC79" s="43"/>
      <c r="AD79" s="43"/>
    </row>
    <row r="80" spans="29:30">
      <c r="AC80" s="43"/>
      <c r="AD80" s="43"/>
    </row>
    <row r="81" spans="29:30">
      <c r="AC81" s="43"/>
      <c r="AD81" s="43"/>
    </row>
    <row r="82" spans="29:30">
      <c r="AC82" s="43"/>
      <c r="AD82" s="43"/>
    </row>
    <row r="83" spans="29:30">
      <c r="AC83" s="43"/>
      <c r="AD83" s="43"/>
    </row>
    <row r="84" spans="29:30">
      <c r="AC84" s="43"/>
      <c r="AD84" s="43"/>
    </row>
    <row r="85" spans="29:30">
      <c r="AC85" s="43"/>
      <c r="AD85" s="43"/>
    </row>
    <row r="86" spans="29:30">
      <c r="AC86" s="43"/>
      <c r="AD86" s="43"/>
    </row>
    <row r="87" spans="29:30">
      <c r="AC87" s="43"/>
      <c r="AD87" s="43"/>
    </row>
    <row r="88" spans="29:30">
      <c r="AC88" s="43"/>
      <c r="AD88" s="43"/>
    </row>
    <row r="89" spans="29:30">
      <c r="AC89" s="43"/>
      <c r="AD89" s="43"/>
    </row>
    <row r="90" spans="29:30">
      <c r="AC90" s="43"/>
      <c r="AD90" s="43"/>
    </row>
    <row r="91" spans="29:30">
      <c r="AC91" s="43"/>
      <c r="AD91" s="43"/>
    </row>
    <row r="92" spans="29:30">
      <c r="AC92" s="43"/>
      <c r="AD92" s="43"/>
    </row>
    <row r="93" spans="29:30">
      <c r="AC93" s="43"/>
      <c r="AD93" s="43"/>
    </row>
    <row r="94" spans="29:30">
      <c r="AC94" s="43"/>
      <c r="AD94" s="43"/>
    </row>
    <row r="95" spans="29:30">
      <c r="AC95" s="43"/>
      <c r="AD95" s="43"/>
    </row>
    <row r="96" spans="29:30">
      <c r="AC96" s="43"/>
      <c r="AD96" s="43"/>
    </row>
    <row r="97" spans="29:30">
      <c r="AC97" s="43"/>
      <c r="AD97" s="43"/>
    </row>
    <row r="98" spans="29:30">
      <c r="AC98" s="43"/>
      <c r="AD98" s="43"/>
    </row>
    <row r="99" spans="29:30">
      <c r="AC99" s="43"/>
      <c r="AD99" s="43"/>
    </row>
    <row r="100" spans="29:30">
      <c r="AC100" s="43"/>
      <c r="AD100" s="43"/>
    </row>
    <row r="101" spans="29:30">
      <c r="AC101" s="43"/>
      <c r="AD101" s="43"/>
    </row>
    <row r="102" spans="29:30">
      <c r="AC102" s="43"/>
      <c r="AD102" s="43"/>
    </row>
    <row r="103" spans="29:30">
      <c r="AC103" s="43"/>
      <c r="AD103" s="43"/>
    </row>
    <row r="104" spans="29:30">
      <c r="AC104" s="43"/>
      <c r="AD104" s="43"/>
    </row>
    <row r="105" spans="29:30">
      <c r="AC105" s="43"/>
      <c r="AD105" s="43"/>
    </row>
    <row r="106" spans="29:30">
      <c r="AC106" s="43"/>
      <c r="AD106" s="43"/>
    </row>
    <row r="107" spans="29:30">
      <c r="AC107" s="43"/>
      <c r="AD107" s="43"/>
    </row>
    <row r="108" spans="29:30">
      <c r="AC108" s="43"/>
      <c r="AD108" s="43"/>
    </row>
    <row r="109" spans="29:30">
      <c r="AC109" s="43"/>
      <c r="AD109" s="43"/>
    </row>
  </sheetData>
  <sortState xmlns:xlrd2="http://schemas.microsoft.com/office/spreadsheetml/2017/richdata2" ref="C12:K37">
    <sortCondition descending="1" ref="E11:E37"/>
  </sortState>
  <mergeCells count="20">
    <mergeCell ref="J8:K8"/>
    <mergeCell ref="J9:K9"/>
    <mergeCell ref="V9:W9"/>
    <mergeCell ref="X9:Y9"/>
    <mergeCell ref="Z9:AA9"/>
    <mergeCell ref="N9:O9"/>
    <mergeCell ref="P9:Q9"/>
    <mergeCell ref="R9:S9"/>
    <mergeCell ref="T9:U9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B93"/>
  <sheetViews>
    <sheetView workbookViewId="0">
      <pane xSplit="3" topLeftCell="D1" activePane="topRight" state="frozen"/>
      <selection pane="topRight" activeCell="G17" sqref="G1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5546875" style="14" customWidth="1"/>
    <col min="4" max="4" width="15.88671875" style="14" customWidth="1"/>
    <col min="5" max="5" width="12.44140625" style="14" customWidth="1"/>
    <col min="6" max="9" width="7.88671875" style="15" customWidth="1"/>
    <col min="10" max="11" width="8.88671875" style="15"/>
    <col min="12" max="12" width="10.88671875" style="15" customWidth="1"/>
    <col min="13" max="13" width="10.109375" style="14" customWidth="1"/>
    <col min="14" max="14" width="10.88671875" style="15" customWidth="1"/>
    <col min="15" max="15" width="10.109375" style="14" customWidth="1"/>
    <col min="16" max="20" width="8.88671875" style="14"/>
    <col min="21" max="21" width="10.6640625" style="14" customWidth="1"/>
    <col min="22" max="22" width="10.44140625" style="14" customWidth="1"/>
    <col min="23" max="23" width="10" style="14" customWidth="1"/>
    <col min="24" max="24" width="18.44140625" style="14" customWidth="1"/>
    <col min="25" max="25" width="11.5546875" style="14" customWidth="1"/>
    <col min="26" max="26" width="8.88671875" style="14"/>
    <col min="27" max="27" width="52.33203125" style="14" customWidth="1"/>
    <col min="28" max="16384" width="8.88671875" style="14"/>
  </cols>
  <sheetData>
    <row r="3" spans="2:28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2:28">
      <c r="B4" s="17" t="s">
        <v>679</v>
      </c>
      <c r="C4" s="16"/>
      <c r="D4" s="16"/>
      <c r="E4" s="16"/>
      <c r="F4" s="18"/>
    </row>
    <row r="6" spans="2:28">
      <c r="C6" s="133"/>
      <c r="D6" s="133"/>
      <c r="E6" s="18"/>
      <c r="F6" s="18"/>
    </row>
    <row r="7" spans="2:28">
      <c r="B7" s="19" t="s">
        <v>555</v>
      </c>
      <c r="C7" s="20"/>
    </row>
    <row r="8" spans="2:28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O8" s="15"/>
      <c r="P8" s="15"/>
      <c r="Q8" s="15"/>
      <c r="R8" s="15"/>
      <c r="S8" s="15"/>
    </row>
    <row r="9" spans="2:28" ht="15" customHeight="1">
      <c r="B9" s="129" t="s">
        <v>1</v>
      </c>
      <c r="C9" s="130" t="s">
        <v>2</v>
      </c>
      <c r="D9" s="130" t="s">
        <v>3</v>
      </c>
      <c r="E9" s="136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 t="s">
        <v>10</v>
      </c>
      <c r="S9" s="118"/>
      <c r="T9" s="117"/>
      <c r="U9" s="118"/>
      <c r="V9" s="117"/>
      <c r="W9" s="118"/>
      <c r="X9" s="117"/>
      <c r="Y9" s="118"/>
    </row>
    <row r="10" spans="2:28">
      <c r="B10" s="129"/>
      <c r="C10" s="130"/>
      <c r="D10" s="130"/>
      <c r="E10" s="13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32" t="s">
        <v>1</v>
      </c>
      <c r="W10" s="21" t="s">
        <v>11</v>
      </c>
      <c r="X10" s="32" t="s">
        <v>1</v>
      </c>
      <c r="Y10" s="21" t="s">
        <v>11</v>
      </c>
    </row>
    <row r="11" spans="2:28" customFormat="1">
      <c r="B11" s="50">
        <v>1</v>
      </c>
      <c r="C11" s="86" t="s">
        <v>543</v>
      </c>
      <c r="D11" s="23" t="s">
        <v>557</v>
      </c>
      <c r="E11" s="23">
        <f t="shared" ref="E11:E33" si="0">SUM(G11,I11,K11,M11)</f>
        <v>294</v>
      </c>
      <c r="F11" s="23">
        <v>1</v>
      </c>
      <c r="G11" s="33">
        <f t="shared" ref="G11:G17" si="1">IFERROR(VLOOKUP(F11,points,3,FALSE),"")</f>
        <v>270</v>
      </c>
      <c r="H11" s="34">
        <v>16</v>
      </c>
      <c r="I11" s="33">
        <f t="shared" ref="I11:K18" si="2">IFERROR(VLOOKUP(H11,points,2,FALSE),"")</f>
        <v>14.25</v>
      </c>
      <c r="J11" s="23">
        <v>19</v>
      </c>
      <c r="K11" s="33">
        <f t="shared" si="2"/>
        <v>9.75</v>
      </c>
      <c r="L11" s="47"/>
      <c r="M11" s="48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2:28">
      <c r="B12" s="50">
        <v>2</v>
      </c>
      <c r="C12" s="86" t="s">
        <v>558</v>
      </c>
      <c r="D12" s="23" t="s">
        <v>559</v>
      </c>
      <c r="E12" s="23">
        <f t="shared" si="0"/>
        <v>199.25</v>
      </c>
      <c r="F12" s="23">
        <v>2</v>
      </c>
      <c r="G12" s="33">
        <f t="shared" si="1"/>
        <v>180</v>
      </c>
      <c r="H12" s="34">
        <v>21</v>
      </c>
      <c r="I12" s="33">
        <f t="shared" si="2"/>
        <v>8.75</v>
      </c>
      <c r="J12" s="23">
        <v>18</v>
      </c>
      <c r="K12" s="33">
        <f t="shared" si="2"/>
        <v>10.5</v>
      </c>
      <c r="L12" s="34"/>
      <c r="M12" s="58"/>
      <c r="N12" s="34"/>
      <c r="O12" s="37"/>
      <c r="P12" s="34"/>
      <c r="Q12" s="37"/>
      <c r="R12" s="34"/>
      <c r="S12" s="34"/>
      <c r="T12" s="34"/>
      <c r="U12" s="37"/>
      <c r="V12" s="34"/>
      <c r="W12" s="37"/>
      <c r="X12" s="34"/>
      <c r="Y12" s="37"/>
      <c r="Z12" s="40"/>
      <c r="AA12" s="59"/>
      <c r="AB12" s="43"/>
    </row>
    <row r="13" spans="2:28">
      <c r="B13" s="50">
        <v>3</v>
      </c>
      <c r="C13" s="86" t="s">
        <v>508</v>
      </c>
      <c r="D13" s="95">
        <v>39466</v>
      </c>
      <c r="E13" s="23">
        <f t="shared" si="0"/>
        <v>152.5</v>
      </c>
      <c r="F13" s="23">
        <v>3</v>
      </c>
      <c r="G13" s="33">
        <f t="shared" si="1"/>
        <v>135</v>
      </c>
      <c r="H13" s="34">
        <v>21</v>
      </c>
      <c r="I13" s="33">
        <f t="shared" si="2"/>
        <v>8.75</v>
      </c>
      <c r="J13" s="23">
        <v>21</v>
      </c>
      <c r="K13" s="33">
        <f t="shared" si="2"/>
        <v>8.75</v>
      </c>
      <c r="L13" s="34"/>
      <c r="M13" s="33"/>
      <c r="N13" s="34"/>
      <c r="O13" s="37"/>
      <c r="P13" s="34"/>
      <c r="Q13" s="37"/>
      <c r="R13" s="34"/>
      <c r="S13" s="34"/>
      <c r="T13" s="34"/>
      <c r="U13" s="37"/>
      <c r="V13" s="34"/>
      <c r="W13" s="37"/>
      <c r="X13" s="34"/>
      <c r="Y13" s="37"/>
      <c r="Z13" s="39"/>
      <c r="AA13" s="59"/>
      <c r="AB13" s="43"/>
    </row>
    <row r="14" spans="2:28">
      <c r="B14" s="50">
        <v>4</v>
      </c>
      <c r="C14" s="86" t="s">
        <v>467</v>
      </c>
      <c r="D14" s="34" t="s">
        <v>517</v>
      </c>
      <c r="E14" s="23">
        <f t="shared" si="0"/>
        <v>117</v>
      </c>
      <c r="F14" s="23">
        <v>4</v>
      </c>
      <c r="G14" s="33">
        <f t="shared" si="1"/>
        <v>100.5</v>
      </c>
      <c r="H14" s="34">
        <v>25</v>
      </c>
      <c r="I14" s="33">
        <f t="shared" si="2"/>
        <v>7.75</v>
      </c>
      <c r="J14" s="23">
        <v>21</v>
      </c>
      <c r="K14" s="33">
        <f t="shared" si="2"/>
        <v>8.75</v>
      </c>
      <c r="L14" s="34"/>
      <c r="M14" s="38"/>
      <c r="N14" s="34"/>
      <c r="O14" s="37"/>
      <c r="P14" s="34"/>
      <c r="Q14" s="37"/>
      <c r="R14" s="34"/>
      <c r="S14" s="34"/>
      <c r="T14" s="34"/>
      <c r="U14" s="37"/>
      <c r="V14" s="34"/>
      <c r="W14" s="37"/>
      <c r="X14" s="34"/>
      <c r="Y14" s="37"/>
      <c r="Z14" s="40"/>
      <c r="AA14" s="59"/>
      <c r="AB14" s="43"/>
    </row>
    <row r="15" spans="2:28">
      <c r="B15" s="50">
        <v>5</v>
      </c>
      <c r="C15" s="86" t="s">
        <v>469</v>
      </c>
      <c r="D15" s="34" t="s">
        <v>515</v>
      </c>
      <c r="E15" s="23">
        <f t="shared" si="0"/>
        <v>97.5</v>
      </c>
      <c r="F15" s="23">
        <v>5</v>
      </c>
      <c r="G15" s="33">
        <f t="shared" si="1"/>
        <v>81</v>
      </c>
      <c r="H15" s="34">
        <v>25</v>
      </c>
      <c r="I15" s="33">
        <f t="shared" si="2"/>
        <v>7.75</v>
      </c>
      <c r="J15" s="23">
        <v>21</v>
      </c>
      <c r="K15" s="33">
        <f t="shared" si="2"/>
        <v>8.75</v>
      </c>
      <c r="L15" s="34"/>
      <c r="M15" s="38"/>
      <c r="N15" s="34"/>
      <c r="O15" s="37"/>
      <c r="P15" s="34"/>
      <c r="Q15" s="37"/>
      <c r="R15" s="34"/>
      <c r="S15" s="34"/>
      <c r="T15" s="34"/>
      <c r="U15" s="37"/>
      <c r="V15" s="34"/>
      <c r="W15" s="37"/>
      <c r="X15" s="34"/>
      <c r="Y15" s="37"/>
      <c r="Z15" s="41"/>
      <c r="AA15" s="59"/>
      <c r="AB15" s="43"/>
    </row>
    <row r="16" spans="2:28">
      <c r="B16" s="50">
        <v>6</v>
      </c>
      <c r="C16" s="86" t="s">
        <v>472</v>
      </c>
      <c r="D16" s="34" t="s">
        <v>516</v>
      </c>
      <c r="E16" s="23">
        <f t="shared" si="0"/>
        <v>80</v>
      </c>
      <c r="F16" s="23">
        <v>6</v>
      </c>
      <c r="G16" s="33">
        <f t="shared" si="1"/>
        <v>72</v>
      </c>
      <c r="H16" s="34">
        <v>37</v>
      </c>
      <c r="I16" s="33">
        <f t="shared" si="2"/>
        <v>4</v>
      </c>
      <c r="J16" s="23">
        <v>33</v>
      </c>
      <c r="K16" s="33">
        <f t="shared" si="2"/>
        <v>4</v>
      </c>
      <c r="L16" s="34"/>
      <c r="M16" s="38"/>
      <c r="N16" s="34"/>
      <c r="O16" s="34"/>
      <c r="P16" s="34"/>
      <c r="Q16" s="37"/>
      <c r="R16" s="34"/>
      <c r="S16" s="34"/>
      <c r="T16" s="34"/>
      <c r="U16" s="37"/>
      <c r="V16" s="34"/>
      <c r="W16" s="37"/>
      <c r="X16" s="34"/>
      <c r="Y16" s="37"/>
      <c r="Z16" s="39"/>
      <c r="AA16" s="59"/>
      <c r="AB16" s="43"/>
    </row>
    <row r="17" spans="2:28">
      <c r="B17" s="50">
        <v>7</v>
      </c>
      <c r="C17" s="86" t="s">
        <v>468</v>
      </c>
      <c r="D17" s="34" t="s">
        <v>514</v>
      </c>
      <c r="E17" s="23">
        <f t="shared" si="0"/>
        <v>64.5</v>
      </c>
      <c r="F17" s="23">
        <v>7</v>
      </c>
      <c r="G17" s="33">
        <f t="shared" si="1"/>
        <v>64.5</v>
      </c>
      <c r="H17" s="34"/>
      <c r="I17" s="33"/>
      <c r="J17" s="23"/>
      <c r="K17" s="33"/>
      <c r="L17" s="34"/>
      <c r="M17" s="38"/>
      <c r="N17" s="34"/>
      <c r="O17" s="34"/>
      <c r="P17" s="34"/>
      <c r="Q17" s="37"/>
      <c r="R17" s="34"/>
      <c r="S17" s="34"/>
      <c r="T17" s="34"/>
      <c r="U17" s="37"/>
      <c r="V17" s="34"/>
      <c r="W17" s="37"/>
      <c r="X17" s="34"/>
      <c r="Y17" s="37"/>
      <c r="Z17" s="39"/>
      <c r="AA17" s="59"/>
      <c r="AB17" s="43"/>
    </row>
    <row r="18" spans="2:28">
      <c r="B18" s="50">
        <v>8</v>
      </c>
      <c r="C18" s="86" t="s">
        <v>465</v>
      </c>
      <c r="D18" s="34" t="s">
        <v>512</v>
      </c>
      <c r="E18" s="23">
        <f t="shared" si="0"/>
        <v>7.75</v>
      </c>
      <c r="F18" s="23"/>
      <c r="G18" s="33"/>
      <c r="H18" s="34">
        <v>25</v>
      </c>
      <c r="I18" s="33">
        <f t="shared" si="2"/>
        <v>7.75</v>
      </c>
      <c r="J18" s="23"/>
      <c r="K18" s="33"/>
      <c r="L18" s="34"/>
      <c r="M18" s="38"/>
      <c r="N18" s="34"/>
      <c r="O18" s="34"/>
      <c r="P18" s="34"/>
      <c r="Q18" s="37"/>
      <c r="R18" s="34"/>
      <c r="S18" s="34"/>
      <c r="T18" s="34"/>
      <c r="U18" s="37"/>
      <c r="V18" s="34"/>
      <c r="W18" s="37"/>
      <c r="X18" s="34"/>
      <c r="Y18" s="37"/>
      <c r="Z18" s="39"/>
      <c r="AA18" s="59"/>
      <c r="AB18" s="43"/>
    </row>
    <row r="19" spans="2:28">
      <c r="B19" s="50">
        <v>9</v>
      </c>
      <c r="C19" s="86" t="s">
        <v>466</v>
      </c>
      <c r="D19" s="34" t="s">
        <v>513</v>
      </c>
      <c r="E19" s="23">
        <f t="shared" si="0"/>
        <v>0</v>
      </c>
      <c r="F19" s="23"/>
      <c r="G19" s="33"/>
      <c r="H19" s="34"/>
      <c r="I19" s="33"/>
      <c r="J19" s="23"/>
      <c r="K19" s="33"/>
      <c r="L19" s="34"/>
      <c r="M19" s="38"/>
      <c r="N19" s="34"/>
      <c r="O19" s="34"/>
      <c r="P19" s="34"/>
      <c r="Q19" s="37"/>
      <c r="R19" s="34"/>
      <c r="S19" s="34"/>
      <c r="T19" s="34"/>
      <c r="U19" s="37"/>
      <c r="V19" s="34"/>
      <c r="W19" s="37"/>
      <c r="X19" s="34"/>
      <c r="Y19" s="37"/>
      <c r="Z19" s="39"/>
      <c r="AA19" s="59"/>
      <c r="AB19" s="43"/>
    </row>
    <row r="20" spans="2:28">
      <c r="B20" s="50">
        <v>10</v>
      </c>
      <c r="C20" s="86" t="s">
        <v>470</v>
      </c>
      <c r="D20" s="23" t="s">
        <v>567</v>
      </c>
      <c r="E20" s="23">
        <f t="shared" si="0"/>
        <v>0</v>
      </c>
      <c r="F20" s="23"/>
      <c r="G20" s="33"/>
      <c r="H20" s="34"/>
      <c r="I20" s="33"/>
      <c r="J20" s="23"/>
      <c r="K20" s="33"/>
      <c r="L20" s="34"/>
      <c r="M20" s="38"/>
      <c r="N20" s="34"/>
      <c r="O20" s="34"/>
      <c r="P20" s="34"/>
      <c r="Q20" s="37"/>
      <c r="R20" s="34"/>
      <c r="S20" s="34"/>
      <c r="T20" s="34"/>
      <c r="U20" s="37"/>
      <c r="V20" s="34"/>
      <c r="W20" s="37"/>
      <c r="X20" s="34"/>
      <c r="Y20" s="37"/>
      <c r="Z20" s="39"/>
      <c r="AA20" s="59"/>
      <c r="AB20" s="43"/>
    </row>
    <row r="21" spans="2:28">
      <c r="B21" s="50">
        <v>11</v>
      </c>
      <c r="C21" s="86" t="s">
        <v>568</v>
      </c>
      <c r="D21" s="23" t="s">
        <v>569</v>
      </c>
      <c r="E21" s="23">
        <f t="shared" si="0"/>
        <v>0</v>
      </c>
      <c r="F21" s="23"/>
      <c r="G21" s="33"/>
      <c r="H21" s="34"/>
      <c r="I21" s="33"/>
      <c r="J21" s="23"/>
      <c r="K21" s="33"/>
      <c r="L21" s="34"/>
      <c r="M21" s="38"/>
      <c r="N21" s="34"/>
      <c r="O21" s="34"/>
      <c r="P21" s="34"/>
      <c r="Q21" s="37"/>
      <c r="R21" s="34"/>
      <c r="S21" s="34"/>
      <c r="T21" s="34"/>
      <c r="U21" s="37"/>
      <c r="V21" s="34"/>
      <c r="W21" s="37"/>
      <c r="X21" s="34"/>
      <c r="Y21" s="37"/>
      <c r="Z21" s="39"/>
      <c r="AA21" s="59"/>
      <c r="AB21" s="43"/>
    </row>
    <row r="22" spans="2:28">
      <c r="B22" s="50">
        <v>12</v>
      </c>
      <c r="C22" s="86" t="s">
        <v>572</v>
      </c>
      <c r="D22" s="23" t="s">
        <v>573</v>
      </c>
      <c r="E22" s="23">
        <f t="shared" si="0"/>
        <v>0</v>
      </c>
      <c r="F22" s="23"/>
      <c r="G22" s="33"/>
      <c r="H22" s="34"/>
      <c r="I22" s="33"/>
      <c r="J22" s="23"/>
      <c r="K22" s="33"/>
      <c r="L22" s="34"/>
      <c r="M22" s="38"/>
      <c r="N22" s="34"/>
      <c r="O22" s="34"/>
      <c r="P22" s="34"/>
      <c r="Q22" s="37"/>
      <c r="R22" s="34"/>
      <c r="S22" s="34"/>
      <c r="T22" s="34"/>
      <c r="U22" s="37"/>
      <c r="V22" s="34"/>
      <c r="W22" s="37"/>
      <c r="X22" s="34"/>
      <c r="Y22" s="37"/>
      <c r="Z22" s="39"/>
      <c r="AA22" s="59"/>
      <c r="AB22" s="43"/>
    </row>
    <row r="23" spans="2:28">
      <c r="B23" s="50">
        <v>13</v>
      </c>
      <c r="C23" s="86" t="s">
        <v>522</v>
      </c>
      <c r="D23" s="34" t="s">
        <v>523</v>
      </c>
      <c r="E23" s="23">
        <f t="shared" si="0"/>
        <v>0</v>
      </c>
      <c r="F23" s="23"/>
      <c r="G23" s="33"/>
      <c r="H23" s="34"/>
      <c r="I23" s="33"/>
      <c r="J23" s="23"/>
      <c r="K23" s="33"/>
      <c r="L23" s="34"/>
      <c r="M23" s="38"/>
      <c r="N23" s="34"/>
      <c r="O23" s="34"/>
      <c r="P23" s="34"/>
      <c r="Q23" s="37"/>
      <c r="R23" s="34"/>
      <c r="S23" s="34"/>
      <c r="T23" s="34"/>
      <c r="U23" s="37"/>
      <c r="V23" s="34"/>
      <c r="W23" s="37"/>
      <c r="X23" s="34"/>
      <c r="Y23" s="37"/>
      <c r="Z23" s="39"/>
      <c r="AA23" s="59"/>
      <c r="AB23" s="43"/>
    </row>
    <row r="24" spans="2:28">
      <c r="B24" s="50">
        <v>14</v>
      </c>
      <c r="C24" s="86" t="s">
        <v>471</v>
      </c>
      <c r="D24" s="34" t="s">
        <v>521</v>
      </c>
      <c r="E24" s="23">
        <f t="shared" si="0"/>
        <v>0</v>
      </c>
      <c r="F24" s="23"/>
      <c r="G24" s="33"/>
      <c r="H24" s="34"/>
      <c r="I24" s="33"/>
      <c r="J24" s="23"/>
      <c r="K24" s="33"/>
      <c r="L24" s="34"/>
      <c r="M24" s="38"/>
      <c r="N24" s="34"/>
      <c r="O24" s="34"/>
      <c r="P24" s="34"/>
      <c r="Q24" s="37"/>
      <c r="R24" s="34"/>
      <c r="S24" s="34"/>
      <c r="T24" s="34"/>
      <c r="U24" s="37"/>
      <c r="V24" s="34"/>
      <c r="W24" s="37"/>
      <c r="X24" s="34"/>
      <c r="Y24" s="37"/>
      <c r="Z24" s="39"/>
      <c r="AA24" s="59"/>
      <c r="AB24" s="43"/>
    </row>
    <row r="25" spans="2:28">
      <c r="B25" s="50">
        <v>15</v>
      </c>
      <c r="C25" s="86" t="s">
        <v>524</v>
      </c>
      <c r="D25" s="74">
        <v>39698</v>
      </c>
      <c r="E25" s="23">
        <f t="shared" si="0"/>
        <v>0</v>
      </c>
      <c r="F25" s="23"/>
      <c r="G25" s="33"/>
      <c r="H25" s="34"/>
      <c r="I25" s="33"/>
      <c r="J25" s="23"/>
      <c r="K25" s="33"/>
      <c r="L25" s="34"/>
      <c r="M25" s="38"/>
      <c r="N25" s="34"/>
      <c r="O25" s="34"/>
      <c r="P25" s="34"/>
      <c r="Q25" s="37"/>
      <c r="R25" s="34"/>
      <c r="S25" s="34"/>
      <c r="T25" s="34"/>
      <c r="U25" s="37"/>
      <c r="V25" s="34"/>
      <c r="W25" s="37"/>
      <c r="X25" s="34"/>
      <c r="Y25" s="37"/>
      <c r="Z25" s="39"/>
      <c r="AA25" s="59"/>
      <c r="AB25" s="43"/>
    </row>
    <row r="26" spans="2:28">
      <c r="B26" s="50">
        <v>16</v>
      </c>
      <c r="C26" s="86" t="s">
        <v>525</v>
      </c>
      <c r="D26" s="74">
        <v>39773</v>
      </c>
      <c r="E26" s="23">
        <f t="shared" si="0"/>
        <v>0</v>
      </c>
      <c r="F26" s="23"/>
      <c r="G26" s="33"/>
      <c r="H26" s="34"/>
      <c r="I26" s="33"/>
      <c r="J26" s="23"/>
      <c r="K26" s="33"/>
      <c r="L26" s="34"/>
      <c r="M26" s="38"/>
      <c r="N26" s="34"/>
      <c r="O26" s="34"/>
      <c r="P26" s="34"/>
      <c r="Q26" s="37"/>
      <c r="R26" s="34"/>
      <c r="S26" s="34"/>
      <c r="T26" s="34"/>
      <c r="U26" s="37"/>
      <c r="V26" s="34"/>
      <c r="W26" s="37"/>
      <c r="X26" s="34"/>
      <c r="Y26" s="37"/>
      <c r="Z26" s="39"/>
      <c r="AA26" s="59"/>
      <c r="AB26" s="43"/>
    </row>
    <row r="27" spans="2:28">
      <c r="B27" s="50">
        <v>17</v>
      </c>
      <c r="C27" s="86" t="s">
        <v>579</v>
      </c>
      <c r="D27" s="23" t="s">
        <v>580</v>
      </c>
      <c r="E27" s="23">
        <f t="shared" si="0"/>
        <v>0</v>
      </c>
      <c r="F27" s="23"/>
      <c r="G27" s="33"/>
      <c r="H27" s="34"/>
      <c r="I27" s="33"/>
      <c r="J27" s="23"/>
      <c r="K27" s="33"/>
      <c r="L27" s="34"/>
      <c r="M27" s="38"/>
      <c r="N27" s="34"/>
      <c r="O27" s="37"/>
      <c r="P27" s="37"/>
      <c r="Q27" s="37"/>
      <c r="R27" s="37"/>
      <c r="S27" s="37"/>
      <c r="T27" s="37"/>
      <c r="U27" s="42"/>
      <c r="V27" s="42"/>
      <c r="W27" s="42"/>
      <c r="X27" s="42"/>
      <c r="Y27" s="42"/>
      <c r="AA27" s="43"/>
      <c r="AB27" s="43"/>
    </row>
    <row r="28" spans="2:28">
      <c r="B28" s="50">
        <v>18</v>
      </c>
      <c r="C28" s="86" t="s">
        <v>581</v>
      </c>
      <c r="D28" s="23" t="s">
        <v>582</v>
      </c>
      <c r="E28" s="23">
        <f t="shared" si="0"/>
        <v>0</v>
      </c>
      <c r="F28" s="23"/>
      <c r="G28" s="33"/>
      <c r="H28" s="34"/>
      <c r="I28" s="33"/>
      <c r="J28" s="23"/>
      <c r="K28" s="33"/>
      <c r="L28" s="34"/>
      <c r="M28" s="38"/>
      <c r="N28" s="34"/>
      <c r="O28" s="37"/>
      <c r="P28" s="37"/>
      <c r="Q28" s="37"/>
      <c r="R28" s="37"/>
      <c r="S28" s="37"/>
      <c r="T28" s="37"/>
      <c r="U28" s="42"/>
      <c r="V28" s="42"/>
      <c r="W28" s="42"/>
      <c r="X28" s="42"/>
      <c r="Y28" s="42"/>
      <c r="AA28" s="43"/>
      <c r="AB28" s="43"/>
    </row>
    <row r="29" spans="2:28">
      <c r="B29" s="50">
        <v>19</v>
      </c>
      <c r="C29" s="53" t="s">
        <v>583</v>
      </c>
      <c r="D29" s="54" t="s">
        <v>584</v>
      </c>
      <c r="E29" s="23">
        <f t="shared" si="0"/>
        <v>0</v>
      </c>
      <c r="F29" s="23"/>
      <c r="G29" s="33"/>
      <c r="H29" s="34"/>
      <c r="I29" s="33"/>
      <c r="J29" s="23"/>
      <c r="K29" s="33"/>
      <c r="L29" s="34"/>
      <c r="M29" s="38"/>
      <c r="N29" s="34"/>
      <c r="O29" s="37"/>
      <c r="P29" s="37"/>
      <c r="Q29" s="37"/>
      <c r="R29" s="37"/>
      <c r="S29" s="37"/>
      <c r="T29" s="37"/>
      <c r="U29" s="42"/>
      <c r="V29" s="42"/>
      <c r="W29" s="42"/>
      <c r="X29" s="42"/>
      <c r="Y29" s="42"/>
      <c r="AA29" s="43"/>
      <c r="AB29" s="43"/>
    </row>
    <row r="30" spans="2:28">
      <c r="B30" s="50">
        <v>20</v>
      </c>
      <c r="C30" s="86" t="s">
        <v>585</v>
      </c>
      <c r="D30" s="23" t="s">
        <v>586</v>
      </c>
      <c r="E30" s="23">
        <f t="shared" si="0"/>
        <v>0</v>
      </c>
      <c r="F30" s="23"/>
      <c r="G30" s="33"/>
      <c r="H30" s="34"/>
      <c r="I30" s="33"/>
      <c r="J30" s="23"/>
      <c r="K30" s="33"/>
      <c r="L30" s="34"/>
      <c r="M30" s="38"/>
      <c r="N30" s="34"/>
      <c r="O30" s="37"/>
      <c r="P30" s="37"/>
      <c r="Q30" s="37"/>
      <c r="R30" s="37"/>
      <c r="S30" s="37"/>
      <c r="T30" s="37"/>
      <c r="U30" s="42"/>
      <c r="V30" s="42"/>
      <c r="W30" s="42"/>
      <c r="X30" s="42"/>
      <c r="Y30" s="42"/>
      <c r="AA30" s="43"/>
      <c r="AB30" s="43"/>
    </row>
    <row r="31" spans="2:28">
      <c r="B31" s="50">
        <v>21</v>
      </c>
      <c r="C31" s="86" t="s">
        <v>587</v>
      </c>
      <c r="D31" s="23" t="s">
        <v>588</v>
      </c>
      <c r="E31" s="23">
        <f t="shared" si="0"/>
        <v>0</v>
      </c>
      <c r="F31" s="23"/>
      <c r="G31" s="33"/>
      <c r="H31" s="34"/>
      <c r="I31" s="33"/>
      <c r="J31" s="23"/>
      <c r="K31" s="33"/>
      <c r="L31" s="34"/>
      <c r="M31" s="38"/>
      <c r="N31" s="34"/>
      <c r="O31" s="37"/>
      <c r="P31" s="37"/>
      <c r="Q31" s="37"/>
      <c r="R31" s="37"/>
      <c r="S31" s="37"/>
      <c r="T31" s="37"/>
      <c r="U31" s="42"/>
      <c r="V31" s="42"/>
      <c r="W31" s="42"/>
      <c r="X31" s="42"/>
      <c r="Y31" s="42"/>
      <c r="AA31" s="43"/>
      <c r="AB31" s="43"/>
    </row>
    <row r="32" spans="2:28">
      <c r="B32" s="50">
        <v>22</v>
      </c>
      <c r="C32" s="86" t="s">
        <v>531</v>
      </c>
      <c r="D32" s="74">
        <v>39530</v>
      </c>
      <c r="E32" s="23">
        <f t="shared" si="0"/>
        <v>0</v>
      </c>
      <c r="F32" s="23"/>
      <c r="G32" s="33"/>
      <c r="H32" s="34"/>
      <c r="I32" s="33"/>
      <c r="J32" s="23"/>
      <c r="K32" s="33"/>
      <c r="L32" s="34"/>
      <c r="M32" s="38"/>
      <c r="N32" s="34"/>
      <c r="O32" s="37"/>
      <c r="P32" s="37"/>
      <c r="Q32" s="37"/>
      <c r="R32" s="37"/>
      <c r="S32" s="37"/>
      <c r="T32" s="37"/>
      <c r="U32" s="42"/>
      <c r="V32" s="42"/>
      <c r="W32" s="42"/>
      <c r="X32" s="42"/>
      <c r="Y32" s="42"/>
      <c r="AA32" s="43"/>
      <c r="AB32" s="43"/>
    </row>
    <row r="33" spans="1:28">
      <c r="B33" s="50">
        <v>23</v>
      </c>
      <c r="C33" s="86" t="s">
        <v>532</v>
      </c>
      <c r="D33" s="34" t="s">
        <v>533</v>
      </c>
      <c r="E33" s="23">
        <f t="shared" si="0"/>
        <v>0</v>
      </c>
      <c r="F33" s="23"/>
      <c r="G33" s="33"/>
      <c r="H33" s="34"/>
      <c r="I33" s="33"/>
      <c r="J33" s="23"/>
      <c r="K33" s="33"/>
      <c r="L33" s="34"/>
      <c r="M33" s="38"/>
      <c r="N33" s="34"/>
      <c r="O33" s="37"/>
      <c r="P33" s="37"/>
      <c r="Q33" s="37"/>
      <c r="R33" s="37"/>
      <c r="S33" s="37"/>
      <c r="T33" s="37"/>
      <c r="U33" s="42"/>
      <c r="V33" s="42"/>
      <c r="W33" s="42"/>
      <c r="X33" s="42"/>
      <c r="Y33" s="42"/>
      <c r="AA33" s="43"/>
      <c r="AB33" s="43"/>
    </row>
    <row r="34" spans="1:28" customFormat="1">
      <c r="A34" s="14"/>
      <c r="B34" s="50">
        <v>24</v>
      </c>
      <c r="C34" s="101" t="s">
        <v>528</v>
      </c>
      <c r="D34" s="23" t="s">
        <v>529</v>
      </c>
      <c r="E34" s="23">
        <f>SUM('GU13'!G34,'GU13'!I34,'GU13'!K34,'GU13'!Q34)</f>
        <v>0</v>
      </c>
      <c r="F34" s="23"/>
      <c r="G34" s="33"/>
      <c r="H34" s="23"/>
      <c r="I34" s="33"/>
      <c r="J34" s="23"/>
      <c r="K34" s="33"/>
      <c r="L34" s="23"/>
      <c r="M34" s="38"/>
      <c r="N34" s="23"/>
      <c r="O34" s="34"/>
      <c r="P34" s="23"/>
      <c r="Q34" s="37"/>
      <c r="R34" s="34"/>
      <c r="S34" s="34"/>
      <c r="T34" s="34"/>
      <c r="U34" s="37"/>
      <c r="V34" s="34"/>
      <c r="W34" s="37"/>
      <c r="X34" s="47"/>
      <c r="Y34" s="66"/>
      <c r="Z34" s="66"/>
      <c r="AA34" s="47"/>
    </row>
    <row r="35" spans="1:28" customFormat="1">
      <c r="A35" s="14"/>
      <c r="B35" s="50">
        <v>25</v>
      </c>
      <c r="C35" s="102" t="s">
        <v>538</v>
      </c>
      <c r="D35" s="63" t="s">
        <v>539</v>
      </c>
      <c r="E35" s="23">
        <f>SUM(G35,I35,K35,M35)</f>
        <v>0</v>
      </c>
      <c r="F35" s="23"/>
      <c r="G35" s="33"/>
      <c r="H35" s="23"/>
      <c r="I35" s="33"/>
      <c r="J35" s="23"/>
      <c r="K35" s="68"/>
      <c r="L35" s="34"/>
      <c r="M35" s="33"/>
      <c r="N35" s="34"/>
      <c r="O35" s="34"/>
      <c r="P35" s="34"/>
      <c r="Q35" s="37"/>
      <c r="R35" s="34"/>
      <c r="S35" s="37"/>
      <c r="T35" s="34"/>
      <c r="U35" s="37"/>
      <c r="V35" s="47"/>
      <c r="W35" s="47"/>
      <c r="X35" s="66"/>
      <c r="Y35" s="66"/>
      <c r="Z35" s="47"/>
      <c r="AA35" s="47"/>
    </row>
    <row r="36" spans="1:28">
      <c r="B36" s="55"/>
      <c r="C36" s="56"/>
      <c r="D36" s="57"/>
      <c r="E36" s="15"/>
      <c r="G36" s="35"/>
      <c r="H36" s="35"/>
      <c r="I36" s="35"/>
      <c r="J36" s="35"/>
      <c r="K36" s="35"/>
      <c r="L36" s="35"/>
      <c r="M36" s="35"/>
      <c r="N36" s="35"/>
      <c r="O36" s="25"/>
      <c r="P36" s="25"/>
      <c r="Q36" s="25"/>
      <c r="R36" s="25"/>
      <c r="S36" s="25"/>
      <c r="T36" s="25"/>
      <c r="U36" s="40"/>
      <c r="V36" s="40"/>
      <c r="W36" s="40"/>
      <c r="X36" s="40"/>
      <c r="Y36" s="40"/>
      <c r="AA36" s="43"/>
      <c r="AB36" s="43"/>
    </row>
    <row r="37" spans="1:28">
      <c r="B37" s="55"/>
      <c r="C37" s="56"/>
      <c r="D37" s="57"/>
      <c r="E37" s="15"/>
      <c r="G37" s="35"/>
      <c r="H37" s="35"/>
      <c r="I37" s="35"/>
      <c r="J37" s="35"/>
      <c r="K37" s="35"/>
      <c r="L37" s="35"/>
      <c r="M37" s="35"/>
      <c r="N37" s="35"/>
      <c r="O37" s="25"/>
      <c r="P37" s="25"/>
      <c r="Q37" s="25"/>
      <c r="R37" s="25"/>
      <c r="S37" s="25"/>
      <c r="T37" s="25"/>
      <c r="U37" s="40"/>
      <c r="V37" s="40"/>
      <c r="W37" s="40"/>
      <c r="X37" s="40"/>
      <c r="Y37" s="40"/>
      <c r="AA37" s="43"/>
      <c r="AB37" s="43"/>
    </row>
    <row r="38" spans="1:28">
      <c r="B38" s="26" t="s">
        <v>44</v>
      </c>
      <c r="G38" s="35"/>
      <c r="H38" s="35"/>
      <c r="I38" s="35"/>
      <c r="J38" s="35"/>
      <c r="K38" s="35"/>
      <c r="L38" s="35"/>
      <c r="M38" s="25"/>
      <c r="N38" s="35"/>
      <c r="AA38" s="43"/>
      <c r="AB38" s="43"/>
    </row>
    <row r="39" spans="1:28">
      <c r="B39" s="27"/>
      <c r="C39" s="14" t="s">
        <v>589</v>
      </c>
      <c r="G39" s="35"/>
      <c r="H39" s="35"/>
      <c r="I39" s="35"/>
      <c r="J39" s="35"/>
      <c r="K39" s="35"/>
      <c r="L39" s="35"/>
      <c r="M39" s="25"/>
      <c r="N39" s="35"/>
      <c r="AA39" s="43"/>
      <c r="AB39" s="43"/>
    </row>
    <row r="40" spans="1:28">
      <c r="B40" s="28" t="s">
        <v>46</v>
      </c>
      <c r="C40" s="14" t="s">
        <v>127</v>
      </c>
      <c r="AA40" s="43"/>
      <c r="AB40" s="43"/>
    </row>
    <row r="41" spans="1:28">
      <c r="B41" s="29" t="s">
        <v>46</v>
      </c>
      <c r="C41" s="14" t="s">
        <v>48</v>
      </c>
      <c r="AA41" s="43"/>
      <c r="AB41" s="43"/>
    </row>
    <row r="42" spans="1:28">
      <c r="B42" s="30" t="s">
        <v>46</v>
      </c>
      <c r="C42" s="14" t="s">
        <v>49</v>
      </c>
      <c r="AA42" s="43"/>
      <c r="AB42" s="43"/>
    </row>
    <row r="43" spans="1:28">
      <c r="AA43" s="43"/>
      <c r="AB43" s="43"/>
    </row>
    <row r="44" spans="1:28">
      <c r="AA44" s="43"/>
      <c r="AB44" s="43"/>
    </row>
    <row r="45" spans="1:28">
      <c r="AA45" s="43"/>
      <c r="AB45" s="43"/>
    </row>
    <row r="46" spans="1:28">
      <c r="AA46" s="43"/>
      <c r="AB46" s="43"/>
    </row>
    <row r="47" spans="1:28">
      <c r="AA47" s="43"/>
      <c r="AB47" s="43"/>
    </row>
    <row r="48" spans="1:28">
      <c r="AA48" s="43"/>
      <c r="AB48" s="43"/>
    </row>
    <row r="49" spans="27:28">
      <c r="AA49" s="43"/>
      <c r="AB49" s="43"/>
    </row>
    <row r="50" spans="27:28">
      <c r="AA50" s="43"/>
      <c r="AB50" s="43"/>
    </row>
    <row r="51" spans="27:28">
      <c r="AA51" s="43"/>
      <c r="AB51" s="43"/>
    </row>
    <row r="52" spans="27:28">
      <c r="AA52" s="43"/>
      <c r="AB52" s="43"/>
    </row>
    <row r="53" spans="27:28">
      <c r="AA53" s="43"/>
      <c r="AB53" s="43"/>
    </row>
    <row r="54" spans="27:28">
      <c r="AA54" s="43"/>
      <c r="AB54" s="43"/>
    </row>
    <row r="55" spans="27:28">
      <c r="AA55" s="43"/>
      <c r="AB55" s="43"/>
    </row>
    <row r="56" spans="27:28">
      <c r="AA56" s="43"/>
      <c r="AB56" s="43"/>
    </row>
    <row r="57" spans="27:28">
      <c r="AA57" s="43"/>
      <c r="AB57" s="43"/>
    </row>
    <row r="58" spans="27:28">
      <c r="AA58" s="43"/>
      <c r="AB58" s="43"/>
    </row>
    <row r="59" spans="27:28">
      <c r="AA59" s="43"/>
      <c r="AB59" s="43"/>
    </row>
    <row r="60" spans="27:28">
      <c r="AA60" s="43"/>
      <c r="AB60" s="43"/>
    </row>
    <row r="61" spans="27:28">
      <c r="AA61" s="43"/>
      <c r="AB61" s="43"/>
    </row>
    <row r="62" spans="27:28">
      <c r="AA62" s="43"/>
      <c r="AB62" s="43"/>
    </row>
    <row r="63" spans="27:28">
      <c r="AA63" s="43"/>
      <c r="AB63" s="43"/>
    </row>
    <row r="64" spans="27:28">
      <c r="AA64" s="43"/>
      <c r="AB64" s="43"/>
    </row>
    <row r="65" spans="27:28">
      <c r="AA65" s="43"/>
      <c r="AB65" s="43"/>
    </row>
    <row r="66" spans="27:28">
      <c r="AA66" s="43"/>
      <c r="AB66" s="43"/>
    </row>
    <row r="67" spans="27:28">
      <c r="AA67" s="43"/>
      <c r="AB67" s="43"/>
    </row>
    <row r="68" spans="27:28">
      <c r="AA68" s="43"/>
      <c r="AB68" s="43"/>
    </row>
    <row r="69" spans="27:28">
      <c r="AA69" s="43"/>
      <c r="AB69" s="43"/>
    </row>
    <row r="70" spans="27:28">
      <c r="AA70" s="43"/>
      <c r="AB70" s="43"/>
    </row>
    <row r="71" spans="27:28">
      <c r="AA71" s="43"/>
      <c r="AB71" s="43"/>
    </row>
    <row r="72" spans="27:28">
      <c r="AA72" s="43"/>
      <c r="AB72" s="43"/>
    </row>
    <row r="73" spans="27:28">
      <c r="AA73" s="43"/>
      <c r="AB73" s="43"/>
    </row>
    <row r="74" spans="27:28">
      <c r="AA74" s="43"/>
      <c r="AB74" s="43"/>
    </row>
    <row r="75" spans="27:28">
      <c r="AA75" s="43"/>
      <c r="AB75" s="43"/>
    </row>
    <row r="76" spans="27:28">
      <c r="AA76" s="43"/>
      <c r="AB76" s="43"/>
    </row>
    <row r="77" spans="27:28">
      <c r="AA77" s="43"/>
      <c r="AB77" s="43"/>
    </row>
    <row r="78" spans="27:28">
      <c r="AA78" s="43"/>
      <c r="AB78" s="43"/>
    </row>
    <row r="79" spans="27:28">
      <c r="AA79" s="43"/>
      <c r="AB79" s="43"/>
    </row>
    <row r="80" spans="27:28">
      <c r="AA80" s="43"/>
      <c r="AB80" s="43"/>
    </row>
    <row r="81" spans="27:28">
      <c r="AA81" s="43"/>
      <c r="AB81" s="43"/>
    </row>
    <row r="82" spans="27:28">
      <c r="AA82" s="43"/>
      <c r="AB82" s="43"/>
    </row>
    <row r="83" spans="27:28">
      <c r="AA83" s="43"/>
      <c r="AB83" s="43"/>
    </row>
    <row r="84" spans="27:28">
      <c r="AA84" s="43"/>
      <c r="AB84" s="43"/>
    </row>
    <row r="85" spans="27:28">
      <c r="AA85" s="43"/>
      <c r="AB85" s="43"/>
    </row>
    <row r="86" spans="27:28">
      <c r="AA86" s="43"/>
      <c r="AB86" s="43"/>
    </row>
    <row r="87" spans="27:28">
      <c r="AA87" s="43"/>
      <c r="AB87" s="43"/>
    </row>
    <row r="88" spans="27:28">
      <c r="AA88" s="43"/>
      <c r="AB88" s="43"/>
    </row>
    <row r="89" spans="27:28">
      <c r="AA89" s="43"/>
      <c r="AB89" s="43"/>
    </row>
    <row r="90" spans="27:28">
      <c r="AA90" s="43"/>
      <c r="AB90" s="43"/>
    </row>
    <row r="91" spans="27:28">
      <c r="AA91" s="43"/>
      <c r="AB91" s="43"/>
    </row>
    <row r="92" spans="27:28">
      <c r="AA92" s="43"/>
      <c r="AB92" s="43"/>
    </row>
    <row r="93" spans="27:28">
      <c r="AA93" s="43"/>
      <c r="AB93" s="43"/>
    </row>
  </sheetData>
  <sortState xmlns:xlrd2="http://schemas.microsoft.com/office/spreadsheetml/2017/richdata2" ref="C12:K33">
    <sortCondition descending="1" ref="E11:E33"/>
  </sortState>
  <mergeCells count="19">
    <mergeCell ref="J8:K8"/>
    <mergeCell ref="J9:K9"/>
    <mergeCell ref="V9:W9"/>
    <mergeCell ref="X9:Y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AB53"/>
  <sheetViews>
    <sheetView workbookViewId="0">
      <selection activeCell="G18" sqref="G1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1" width="8.88671875" style="14"/>
    <col min="12" max="12" width="11.109375" style="15" customWidth="1"/>
    <col min="13" max="13" width="8.88671875" style="14"/>
    <col min="14" max="14" width="11.109375" style="15" customWidth="1"/>
    <col min="15" max="17" width="8.88671875" style="14"/>
    <col min="18" max="18" width="18.109375" style="15" customWidth="1"/>
    <col min="19" max="26" width="8.88671875" style="14"/>
    <col min="27" max="27" width="39.6640625" style="14" customWidth="1"/>
    <col min="28" max="16384" width="8.88671875" style="14"/>
  </cols>
  <sheetData>
    <row r="3" spans="2:28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2:28">
      <c r="B4" s="17" t="s">
        <v>679</v>
      </c>
      <c r="C4" s="16"/>
      <c r="D4" s="16"/>
      <c r="E4" s="16"/>
      <c r="F4" s="18"/>
    </row>
    <row r="6" spans="2:28">
      <c r="B6" s="133"/>
      <c r="C6" s="133"/>
      <c r="D6" s="133"/>
      <c r="E6" s="133"/>
      <c r="F6" s="133"/>
    </row>
    <row r="7" spans="2:28">
      <c r="B7" s="19" t="s">
        <v>595</v>
      </c>
      <c r="C7" s="20"/>
      <c r="D7" s="20"/>
      <c r="E7" s="20"/>
      <c r="F7" s="31"/>
    </row>
    <row r="8" spans="2:28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O8" s="15"/>
      <c r="P8" s="15"/>
      <c r="Q8" s="15"/>
      <c r="S8" s="15"/>
    </row>
    <row r="9" spans="2:28" ht="15" customHeight="1">
      <c r="B9" s="129" t="s">
        <v>1</v>
      </c>
      <c r="C9" s="130" t="s">
        <v>2</v>
      </c>
      <c r="D9" s="130" t="s">
        <v>3</v>
      </c>
      <c r="E9" s="136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/>
      <c r="S9" s="118"/>
      <c r="T9" s="117"/>
      <c r="U9" s="118"/>
      <c r="V9" s="42"/>
      <c r="W9" s="42"/>
      <c r="X9" s="42"/>
      <c r="Y9" s="42"/>
    </row>
    <row r="10" spans="2:28">
      <c r="B10" s="129"/>
      <c r="C10" s="130"/>
      <c r="D10" s="130"/>
      <c r="E10" s="13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  <c r="V10" s="42"/>
      <c r="W10" s="42"/>
      <c r="X10" s="42"/>
      <c r="Y10" s="42"/>
      <c r="AA10" s="43"/>
      <c r="AB10" s="43"/>
    </row>
    <row r="11" spans="2:28" customFormat="1">
      <c r="B11" s="44">
        <v>1</v>
      </c>
      <c r="C11" s="86" t="s">
        <v>547</v>
      </c>
      <c r="D11" s="34" t="s">
        <v>560</v>
      </c>
      <c r="E11" s="23">
        <f t="shared" ref="E11:E20" si="0">SUM(G11,I11,K11,M11)</f>
        <v>302.25</v>
      </c>
      <c r="F11" s="23">
        <v>1</v>
      </c>
      <c r="G11" s="33">
        <f t="shared" ref="G11:G20" si="1">IFERROR(VLOOKUP(F11,points,3,FALSE),"")</f>
        <v>270</v>
      </c>
      <c r="H11" s="34">
        <v>14</v>
      </c>
      <c r="I11" s="33">
        <f t="shared" ref="I11:I17" si="2">IFERROR(VLOOKUP(H11,points,2,FALSE),"")</f>
        <v>16.5</v>
      </c>
      <c r="J11" s="23">
        <v>15</v>
      </c>
      <c r="K11" s="33">
        <f>IFERROR(VLOOKUP(J11,points,2,FALSE),"")</f>
        <v>15.75</v>
      </c>
      <c r="L11" s="32"/>
      <c r="M11" s="36"/>
      <c r="N11" s="32"/>
      <c r="O11" s="21"/>
      <c r="P11" s="32"/>
      <c r="Q11" s="21"/>
      <c r="R11" s="32"/>
      <c r="S11" s="21"/>
      <c r="T11" s="32"/>
      <c r="U11" s="21"/>
      <c r="V11" s="42"/>
      <c r="W11" s="42"/>
      <c r="X11" s="42"/>
      <c r="Y11" s="42"/>
      <c r="AA11" s="43"/>
      <c r="AB11" s="43"/>
    </row>
    <row r="12" spans="2:28" customFormat="1">
      <c r="B12" s="44">
        <v>2</v>
      </c>
      <c r="C12" s="86" t="s">
        <v>545</v>
      </c>
      <c r="D12" s="34" t="s">
        <v>556</v>
      </c>
      <c r="E12" s="23">
        <f t="shared" si="0"/>
        <v>209.25</v>
      </c>
      <c r="F12" s="23">
        <v>2</v>
      </c>
      <c r="G12" s="33">
        <f t="shared" si="1"/>
        <v>180</v>
      </c>
      <c r="H12" s="34">
        <v>18</v>
      </c>
      <c r="I12" s="33">
        <f t="shared" si="2"/>
        <v>10.5</v>
      </c>
      <c r="J12" s="23">
        <v>11</v>
      </c>
      <c r="K12" s="33">
        <f>IFERROR(VLOOKUP(J12,points,2,FALSE),"")</f>
        <v>18.75</v>
      </c>
      <c r="L12" s="47"/>
      <c r="M12" s="48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2:28">
      <c r="B13" s="44">
        <v>3</v>
      </c>
      <c r="C13" s="86" t="s">
        <v>546</v>
      </c>
      <c r="D13" s="23" t="s">
        <v>601</v>
      </c>
      <c r="E13" s="23">
        <f t="shared" si="0"/>
        <v>146.25</v>
      </c>
      <c r="F13" s="23">
        <v>3</v>
      </c>
      <c r="G13" s="33">
        <f t="shared" si="1"/>
        <v>135</v>
      </c>
      <c r="H13" s="34">
        <v>17</v>
      </c>
      <c r="I13" s="33">
        <f t="shared" si="2"/>
        <v>11.25</v>
      </c>
      <c r="J13" s="23"/>
      <c r="K13" s="33"/>
      <c r="L13" s="34"/>
      <c r="M13" s="38"/>
      <c r="N13" s="34"/>
      <c r="O13" s="37"/>
      <c r="P13" s="34"/>
      <c r="Q13" s="34"/>
      <c r="R13" s="34"/>
      <c r="S13" s="34"/>
      <c r="T13" s="34"/>
      <c r="U13" s="37"/>
      <c r="V13" s="37"/>
      <c r="W13" s="42"/>
      <c r="X13" s="42"/>
      <c r="Y13" s="42"/>
      <c r="AA13" s="43"/>
      <c r="AB13" s="43"/>
    </row>
    <row r="14" spans="2:28">
      <c r="B14" s="44">
        <v>4</v>
      </c>
      <c r="C14" s="86" t="s">
        <v>549</v>
      </c>
      <c r="D14" s="34" t="s">
        <v>561</v>
      </c>
      <c r="E14" s="23">
        <f t="shared" si="0"/>
        <v>119</v>
      </c>
      <c r="F14" s="23">
        <v>4</v>
      </c>
      <c r="G14" s="33">
        <f t="shared" si="1"/>
        <v>100.5</v>
      </c>
      <c r="H14" s="34">
        <v>21</v>
      </c>
      <c r="I14" s="33">
        <f t="shared" si="2"/>
        <v>8.75</v>
      </c>
      <c r="J14" s="23">
        <v>19</v>
      </c>
      <c r="K14" s="33">
        <f>IFERROR(VLOOKUP(J14,points,2,FALSE),"")</f>
        <v>9.75</v>
      </c>
      <c r="L14" s="34"/>
      <c r="M14" s="38"/>
      <c r="N14" s="34"/>
      <c r="O14" s="37"/>
      <c r="P14" s="34"/>
      <c r="Q14" s="37"/>
      <c r="R14" s="34"/>
      <c r="S14" s="34"/>
      <c r="T14" s="34"/>
      <c r="U14" s="37"/>
      <c r="V14" s="34"/>
      <c r="W14" s="42"/>
      <c r="X14" s="23"/>
      <c r="Y14" s="42"/>
      <c r="Z14" s="41"/>
      <c r="AA14" s="43"/>
      <c r="AB14" s="43"/>
    </row>
    <row r="15" spans="2:28">
      <c r="B15" s="44">
        <v>5</v>
      </c>
      <c r="C15" s="86" t="s">
        <v>608</v>
      </c>
      <c r="D15" s="23" t="s">
        <v>359</v>
      </c>
      <c r="E15" s="23">
        <f t="shared" si="0"/>
        <v>97.5</v>
      </c>
      <c r="F15" s="23">
        <v>5</v>
      </c>
      <c r="G15" s="33">
        <f t="shared" si="1"/>
        <v>81</v>
      </c>
      <c r="H15" s="34">
        <v>21</v>
      </c>
      <c r="I15" s="33">
        <f t="shared" si="2"/>
        <v>8.75</v>
      </c>
      <c r="J15" s="23">
        <v>25</v>
      </c>
      <c r="K15" s="33">
        <f>IFERROR(VLOOKUP(J15,points,2,FALSE),"")</f>
        <v>7.75</v>
      </c>
      <c r="L15" s="34"/>
      <c r="M15" s="38"/>
      <c r="N15" s="34"/>
      <c r="O15" s="34"/>
      <c r="P15" s="34"/>
      <c r="Q15" s="37"/>
      <c r="R15" s="37"/>
      <c r="S15" s="37"/>
      <c r="T15" s="34"/>
      <c r="U15" s="37"/>
      <c r="V15" s="37"/>
      <c r="W15" s="42"/>
      <c r="X15" s="42"/>
      <c r="Y15" s="42"/>
      <c r="AA15" s="43"/>
      <c r="AB15" s="43"/>
    </row>
    <row r="16" spans="2:28">
      <c r="B16" s="44">
        <v>6</v>
      </c>
      <c r="C16" s="86" t="s">
        <v>564</v>
      </c>
      <c r="D16" s="34" t="s">
        <v>565</v>
      </c>
      <c r="E16" s="23">
        <f t="shared" si="0"/>
        <v>79.75</v>
      </c>
      <c r="F16" s="23">
        <v>6</v>
      </c>
      <c r="G16" s="33">
        <f t="shared" si="1"/>
        <v>72</v>
      </c>
      <c r="H16" s="34">
        <v>25</v>
      </c>
      <c r="I16" s="33">
        <f t="shared" si="2"/>
        <v>7.75</v>
      </c>
      <c r="J16" s="23"/>
      <c r="K16" s="33"/>
      <c r="L16" s="34"/>
      <c r="M16" s="38"/>
      <c r="N16" s="34"/>
      <c r="O16" s="37"/>
      <c r="P16" s="37"/>
      <c r="Q16" s="37"/>
      <c r="R16" s="34"/>
      <c r="S16" s="42"/>
      <c r="T16" s="42"/>
      <c r="U16" s="42"/>
      <c r="V16" s="42"/>
      <c r="W16" s="42"/>
      <c r="X16" s="42"/>
      <c r="Y16" s="42"/>
      <c r="Z16" s="40"/>
      <c r="AA16" s="43"/>
      <c r="AB16" s="43"/>
    </row>
    <row r="17" spans="2:28">
      <c r="B17" s="44">
        <v>7</v>
      </c>
      <c r="C17" s="86" t="s">
        <v>544</v>
      </c>
      <c r="D17" s="23" t="s">
        <v>597</v>
      </c>
      <c r="E17" s="23">
        <f t="shared" si="0"/>
        <v>67.5</v>
      </c>
      <c r="F17" s="23"/>
      <c r="G17" s="33" t="str">
        <f t="shared" si="1"/>
        <v/>
      </c>
      <c r="H17" s="34">
        <v>5</v>
      </c>
      <c r="I17" s="33">
        <f t="shared" si="2"/>
        <v>40.5</v>
      </c>
      <c r="J17" s="23">
        <v>8</v>
      </c>
      <c r="K17" s="33">
        <f>IFERROR(VLOOKUP(J17,points,2,FALSE),"")</f>
        <v>27</v>
      </c>
      <c r="L17" s="34"/>
      <c r="M17" s="33"/>
      <c r="N17" s="34"/>
      <c r="O17" s="37"/>
      <c r="P17" s="34"/>
      <c r="Q17" s="37"/>
      <c r="R17" s="34"/>
      <c r="S17" s="34"/>
      <c r="T17" s="34"/>
      <c r="U17" s="37"/>
      <c r="V17" s="34"/>
      <c r="W17" s="37"/>
      <c r="X17" s="34"/>
      <c r="Y17" s="37"/>
      <c r="Z17" s="39"/>
      <c r="AA17" s="43"/>
      <c r="AB17" s="43"/>
    </row>
    <row r="18" spans="2:28">
      <c r="B18" s="44">
        <v>8</v>
      </c>
      <c r="C18" s="86" t="s">
        <v>552</v>
      </c>
      <c r="D18" s="34" t="s">
        <v>563</v>
      </c>
      <c r="E18" s="23">
        <f t="shared" si="0"/>
        <v>64.5</v>
      </c>
      <c r="F18" s="23">
        <v>7</v>
      </c>
      <c r="G18" s="33">
        <f t="shared" si="1"/>
        <v>64.5</v>
      </c>
      <c r="H18" s="34"/>
      <c r="I18" s="33"/>
      <c r="J18" s="23"/>
      <c r="K18" s="33"/>
      <c r="L18" s="34"/>
      <c r="M18" s="33"/>
      <c r="N18" s="34"/>
      <c r="O18" s="37"/>
      <c r="P18" s="34"/>
      <c r="Q18" s="37"/>
      <c r="R18" s="34"/>
      <c r="S18" s="34"/>
      <c r="T18" s="34"/>
      <c r="U18" s="37"/>
      <c r="V18" s="34"/>
      <c r="W18" s="37"/>
      <c r="X18" s="34"/>
      <c r="Y18" s="37"/>
      <c r="Z18" s="39"/>
      <c r="AA18" s="43"/>
      <c r="AB18" s="43"/>
    </row>
    <row r="19" spans="2:28">
      <c r="B19" s="44">
        <v>9</v>
      </c>
      <c r="C19" s="86" t="s">
        <v>596</v>
      </c>
      <c r="D19" s="23" t="s">
        <v>597</v>
      </c>
      <c r="E19" s="23">
        <f t="shared" si="0"/>
        <v>41.25</v>
      </c>
      <c r="F19" s="23"/>
      <c r="G19" s="33" t="str">
        <f t="shared" si="1"/>
        <v/>
      </c>
      <c r="H19" s="34">
        <v>11</v>
      </c>
      <c r="I19" s="33">
        <f>IFERROR(VLOOKUP(H19,points,2,FALSE),"")</f>
        <v>18.75</v>
      </c>
      <c r="J19" s="23">
        <v>9</v>
      </c>
      <c r="K19" s="33">
        <f>IFERROR(VLOOKUP(J19,points,2,FALSE),"")</f>
        <v>22.5</v>
      </c>
      <c r="L19" s="34"/>
      <c r="M19" s="33"/>
      <c r="N19" s="34"/>
      <c r="O19" s="37"/>
      <c r="P19" s="34"/>
      <c r="Q19" s="37"/>
      <c r="R19" s="34"/>
      <c r="S19" s="34"/>
      <c r="T19" s="34"/>
      <c r="U19" s="37"/>
      <c r="V19" s="34"/>
      <c r="W19" s="37"/>
      <c r="X19" s="34"/>
      <c r="Y19" s="37"/>
      <c r="Z19" s="39"/>
      <c r="AA19" s="43"/>
      <c r="AB19" s="43"/>
    </row>
    <row r="20" spans="2:28">
      <c r="B20" s="44">
        <v>10</v>
      </c>
      <c r="C20" s="86" t="s">
        <v>592</v>
      </c>
      <c r="D20" s="23" t="s">
        <v>602</v>
      </c>
      <c r="E20" s="23">
        <f t="shared" si="0"/>
        <v>24.75</v>
      </c>
      <c r="F20" s="23"/>
      <c r="G20" s="33" t="str">
        <f t="shared" si="1"/>
        <v/>
      </c>
      <c r="H20" s="34">
        <v>16</v>
      </c>
      <c r="I20" s="33">
        <f>IFERROR(VLOOKUP(H20,points,2,FALSE),"")</f>
        <v>14.25</v>
      </c>
      <c r="J20" s="23">
        <v>18</v>
      </c>
      <c r="K20" s="33">
        <f>IFERROR(VLOOKUP(J20,points,2,FALSE),"")</f>
        <v>10.5</v>
      </c>
      <c r="L20" s="34"/>
      <c r="M20" s="33"/>
      <c r="N20" s="34"/>
      <c r="O20" s="37"/>
      <c r="P20" s="34"/>
      <c r="Q20" s="37"/>
      <c r="R20" s="34"/>
      <c r="S20" s="34"/>
      <c r="T20" s="34"/>
      <c r="U20" s="37"/>
      <c r="V20" s="34"/>
      <c r="W20" s="37"/>
      <c r="X20" s="34"/>
      <c r="Y20" s="37"/>
      <c r="Z20" s="39"/>
      <c r="AA20" s="43"/>
      <c r="AB20" s="43"/>
    </row>
    <row r="21" spans="2:28">
      <c r="B21" s="44">
        <v>11</v>
      </c>
      <c r="C21" s="86" t="s">
        <v>605</v>
      </c>
      <c r="D21" s="23" t="s">
        <v>606</v>
      </c>
      <c r="E21" s="23">
        <f t="shared" ref="E21:E33" si="3">SUM(G21,I21,K21,M21)</f>
        <v>0</v>
      </c>
      <c r="F21" s="23"/>
      <c r="G21" s="33"/>
      <c r="H21" s="34"/>
      <c r="I21" s="33"/>
      <c r="J21" s="23"/>
      <c r="K21" s="33"/>
      <c r="L21" s="34"/>
      <c r="M21" s="33"/>
      <c r="N21" s="34"/>
      <c r="O21" s="37"/>
      <c r="P21" s="34"/>
      <c r="Q21" s="37"/>
      <c r="R21" s="34"/>
      <c r="S21" s="34"/>
      <c r="T21" s="34"/>
      <c r="U21" s="37"/>
      <c r="V21" s="34"/>
      <c r="W21" s="37"/>
      <c r="X21" s="34"/>
      <c r="Y21" s="37"/>
      <c r="Z21" s="39"/>
      <c r="AA21" s="43"/>
      <c r="AB21" s="43"/>
    </row>
    <row r="22" spans="2:28">
      <c r="B22" s="44">
        <v>12</v>
      </c>
      <c r="C22" s="86" t="s">
        <v>548</v>
      </c>
      <c r="D22" s="34" t="s">
        <v>562</v>
      </c>
      <c r="E22" s="23">
        <f t="shared" si="3"/>
        <v>0</v>
      </c>
      <c r="F22" s="23"/>
      <c r="G22" s="33"/>
      <c r="H22" s="34"/>
      <c r="I22" s="33"/>
      <c r="J22" s="23"/>
      <c r="K22" s="33"/>
      <c r="L22" s="34"/>
      <c r="M22" s="33"/>
      <c r="N22" s="34"/>
      <c r="O22" s="37"/>
      <c r="P22" s="34"/>
      <c r="Q22" s="37"/>
      <c r="R22" s="34"/>
      <c r="S22" s="34"/>
      <c r="T22" s="34"/>
      <c r="U22" s="37"/>
      <c r="V22" s="34"/>
      <c r="W22" s="37"/>
      <c r="X22" s="34"/>
      <c r="Y22" s="37"/>
      <c r="Z22" s="39"/>
      <c r="AA22" s="43"/>
      <c r="AB22" s="43"/>
    </row>
    <row r="23" spans="2:28">
      <c r="B23" s="44">
        <v>13</v>
      </c>
      <c r="C23" s="86" t="s">
        <v>553</v>
      </c>
      <c r="D23" s="23" t="s">
        <v>607</v>
      </c>
      <c r="E23" s="23">
        <f t="shared" si="3"/>
        <v>0</v>
      </c>
      <c r="F23" s="23"/>
      <c r="G23" s="33"/>
      <c r="H23" s="34"/>
      <c r="I23" s="33"/>
      <c r="J23" s="23"/>
      <c r="K23" s="33"/>
      <c r="L23" s="34"/>
      <c r="M23" s="33"/>
      <c r="N23" s="34"/>
      <c r="O23" s="37"/>
      <c r="P23" s="34"/>
      <c r="Q23" s="37"/>
      <c r="R23" s="34"/>
      <c r="S23" s="34"/>
      <c r="T23" s="34"/>
      <c r="U23" s="37"/>
      <c r="V23" s="34"/>
      <c r="W23" s="37"/>
      <c r="X23" s="34"/>
      <c r="Y23" s="37"/>
      <c r="Z23" s="39"/>
      <c r="AA23" s="43"/>
      <c r="AB23" s="43"/>
    </row>
    <row r="24" spans="2:28">
      <c r="B24" s="44">
        <v>14</v>
      </c>
      <c r="C24" s="86" t="s">
        <v>610</v>
      </c>
      <c r="D24" s="23" t="s">
        <v>607</v>
      </c>
      <c r="E24" s="23">
        <f t="shared" si="3"/>
        <v>0</v>
      </c>
      <c r="F24" s="23"/>
      <c r="G24" s="33"/>
      <c r="H24" s="34"/>
      <c r="I24" s="33"/>
      <c r="J24" s="23"/>
      <c r="K24" s="33"/>
      <c r="L24" s="34"/>
      <c r="M24" s="33"/>
      <c r="N24" s="34"/>
      <c r="O24" s="37"/>
      <c r="P24" s="34"/>
      <c r="Q24" s="37"/>
      <c r="R24" s="34"/>
      <c r="S24" s="34"/>
      <c r="T24" s="34"/>
      <c r="U24" s="37"/>
      <c r="V24" s="34"/>
      <c r="W24" s="37"/>
      <c r="X24" s="34"/>
      <c r="Y24" s="37"/>
      <c r="Z24" s="39"/>
      <c r="AA24" s="43"/>
      <c r="AB24" s="43"/>
    </row>
    <row r="25" spans="2:28">
      <c r="B25" s="44">
        <v>15</v>
      </c>
      <c r="C25" s="86" t="s">
        <v>551</v>
      </c>
      <c r="D25" s="23" t="s">
        <v>611</v>
      </c>
      <c r="E25" s="23">
        <f t="shared" si="3"/>
        <v>0</v>
      </c>
      <c r="F25" s="23"/>
      <c r="G25" s="33"/>
      <c r="H25" s="34"/>
      <c r="I25" s="33"/>
      <c r="J25" s="23"/>
      <c r="K25" s="33"/>
      <c r="L25" s="34"/>
      <c r="M25" s="33"/>
      <c r="N25" s="34"/>
      <c r="O25" s="37"/>
      <c r="P25" s="34"/>
      <c r="Q25" s="37"/>
      <c r="R25" s="34"/>
      <c r="S25" s="34"/>
      <c r="T25" s="34"/>
      <c r="U25" s="37"/>
      <c r="V25" s="34"/>
      <c r="W25" s="37"/>
      <c r="X25" s="34"/>
      <c r="Y25" s="37"/>
      <c r="Z25" s="39"/>
      <c r="AA25" s="43"/>
      <c r="AB25" s="43"/>
    </row>
    <row r="26" spans="2:28">
      <c r="B26" s="44">
        <v>16</v>
      </c>
      <c r="C26" s="86" t="s">
        <v>550</v>
      </c>
      <c r="D26" s="23" t="s">
        <v>609</v>
      </c>
      <c r="E26" s="23">
        <f t="shared" si="3"/>
        <v>0</v>
      </c>
      <c r="F26" s="23"/>
      <c r="G26" s="33"/>
      <c r="H26" s="34"/>
      <c r="I26" s="33"/>
      <c r="J26" s="23"/>
      <c r="K26" s="33"/>
      <c r="L26" s="34"/>
      <c r="M26" s="33"/>
      <c r="N26" s="34"/>
      <c r="O26" s="37"/>
      <c r="P26" s="34"/>
      <c r="Q26" s="37"/>
      <c r="R26" s="34"/>
      <c r="S26" s="34"/>
      <c r="T26" s="34"/>
      <c r="U26" s="37"/>
      <c r="V26" s="34"/>
      <c r="W26" s="37"/>
      <c r="X26" s="34"/>
      <c r="Y26" s="37"/>
      <c r="Z26" s="39"/>
      <c r="AA26" s="43"/>
      <c r="AB26" s="43"/>
    </row>
    <row r="27" spans="2:28">
      <c r="B27" s="44">
        <v>17</v>
      </c>
      <c r="C27" s="51" t="s">
        <v>570</v>
      </c>
      <c r="D27" s="24" t="s">
        <v>571</v>
      </c>
      <c r="E27" s="23">
        <f t="shared" si="3"/>
        <v>0</v>
      </c>
      <c r="F27" s="23"/>
      <c r="G27" s="33"/>
      <c r="H27" s="34"/>
      <c r="I27" s="33"/>
      <c r="J27" s="23"/>
      <c r="K27" s="33"/>
      <c r="L27" s="34"/>
      <c r="M27" s="33"/>
      <c r="N27" s="34"/>
      <c r="O27" s="37"/>
      <c r="P27" s="34"/>
      <c r="Q27" s="37"/>
      <c r="R27" s="34"/>
      <c r="S27" s="34"/>
      <c r="T27" s="34"/>
      <c r="U27" s="37"/>
      <c r="V27" s="34"/>
      <c r="W27" s="37"/>
      <c r="X27" s="34"/>
      <c r="Y27" s="37"/>
      <c r="Z27" s="39"/>
      <c r="AA27" s="43"/>
      <c r="AB27" s="43"/>
    </row>
    <row r="28" spans="2:28">
      <c r="B28" s="44">
        <v>18</v>
      </c>
      <c r="C28" s="51" t="s">
        <v>612</v>
      </c>
      <c r="D28" s="24" t="s">
        <v>613</v>
      </c>
      <c r="E28" s="23">
        <f t="shared" si="3"/>
        <v>0</v>
      </c>
      <c r="F28" s="23"/>
      <c r="G28" s="33"/>
      <c r="H28" s="34"/>
      <c r="I28" s="33"/>
      <c r="J28" s="23"/>
      <c r="K28" s="33"/>
      <c r="L28" s="34"/>
      <c r="M28" s="33"/>
      <c r="N28" s="34"/>
      <c r="O28" s="37"/>
      <c r="P28" s="34"/>
      <c r="Q28" s="37"/>
      <c r="R28" s="34"/>
      <c r="S28" s="34"/>
      <c r="T28" s="34"/>
      <c r="U28" s="37"/>
      <c r="V28" s="34"/>
      <c r="W28" s="37"/>
      <c r="X28" s="34"/>
      <c r="Y28" s="37"/>
      <c r="Z28" s="39"/>
      <c r="AA28" s="43"/>
      <c r="AB28" s="43"/>
    </row>
    <row r="29" spans="2:28">
      <c r="B29" s="44">
        <v>19</v>
      </c>
      <c r="C29" s="86" t="s">
        <v>622</v>
      </c>
      <c r="D29" s="23" t="s">
        <v>623</v>
      </c>
      <c r="E29" s="23">
        <f t="shared" si="3"/>
        <v>0</v>
      </c>
      <c r="F29" s="23"/>
      <c r="G29" s="33"/>
      <c r="H29" s="34"/>
      <c r="I29" s="33"/>
      <c r="J29" s="23"/>
      <c r="K29" s="33"/>
      <c r="L29" s="34"/>
      <c r="M29" s="33"/>
      <c r="N29" s="34"/>
      <c r="O29" s="37"/>
      <c r="P29" s="34"/>
      <c r="Q29" s="37"/>
      <c r="R29" s="34"/>
      <c r="S29" s="34"/>
      <c r="T29" s="34"/>
      <c r="U29" s="37"/>
      <c r="V29" s="34"/>
      <c r="W29" s="37"/>
      <c r="X29" s="34"/>
      <c r="Y29" s="37"/>
      <c r="Z29" s="39"/>
      <c r="AA29" s="43"/>
      <c r="AB29" s="43"/>
    </row>
    <row r="30" spans="2:28">
      <c r="B30" s="44">
        <v>20</v>
      </c>
      <c r="C30" s="86" t="s">
        <v>624</v>
      </c>
      <c r="D30" s="23" t="s">
        <v>625</v>
      </c>
      <c r="E30" s="23">
        <f t="shared" si="3"/>
        <v>0</v>
      </c>
      <c r="F30" s="23"/>
      <c r="G30" s="33"/>
      <c r="H30" s="34"/>
      <c r="I30" s="33"/>
      <c r="J30" s="23"/>
      <c r="K30" s="33"/>
      <c r="L30" s="34"/>
      <c r="M30" s="33"/>
      <c r="N30" s="34"/>
      <c r="O30" s="37"/>
      <c r="P30" s="34"/>
      <c r="Q30" s="37"/>
      <c r="R30" s="34"/>
      <c r="S30" s="34"/>
      <c r="T30" s="34"/>
      <c r="U30" s="37"/>
      <c r="V30" s="34"/>
      <c r="W30" s="37"/>
      <c r="X30" s="34"/>
      <c r="Y30" s="37"/>
      <c r="Z30" s="39"/>
      <c r="AA30" s="43"/>
      <c r="AB30" s="43"/>
    </row>
    <row r="31" spans="2:28">
      <c r="B31" s="44">
        <v>21</v>
      </c>
      <c r="C31" s="86" t="s">
        <v>574</v>
      </c>
      <c r="D31" s="34" t="s">
        <v>575</v>
      </c>
      <c r="E31" s="23">
        <f t="shared" si="3"/>
        <v>0</v>
      </c>
      <c r="F31" s="23"/>
      <c r="G31" s="33"/>
      <c r="H31" s="34"/>
      <c r="I31" s="33"/>
      <c r="J31" s="23"/>
      <c r="K31" s="33"/>
      <c r="L31" s="34"/>
      <c r="M31" s="33"/>
      <c r="N31" s="34"/>
      <c r="O31" s="37"/>
      <c r="P31" s="34"/>
      <c r="Q31" s="37"/>
      <c r="R31" s="34"/>
      <c r="S31" s="34"/>
      <c r="T31" s="34"/>
      <c r="U31" s="37"/>
      <c r="V31" s="34"/>
      <c r="W31" s="37"/>
      <c r="X31" s="34"/>
      <c r="Y31" s="37"/>
      <c r="Z31" s="39"/>
      <c r="AA31" s="43"/>
      <c r="AB31" s="43"/>
    </row>
    <row r="32" spans="2:28">
      <c r="B32" s="44">
        <v>22</v>
      </c>
      <c r="C32" s="86" t="s">
        <v>576</v>
      </c>
      <c r="D32" s="74">
        <v>38865</v>
      </c>
      <c r="E32" s="23">
        <f t="shared" si="3"/>
        <v>0</v>
      </c>
      <c r="F32" s="23"/>
      <c r="G32" s="33"/>
      <c r="H32" s="34"/>
      <c r="I32" s="33"/>
      <c r="J32" s="23"/>
      <c r="K32" s="33"/>
      <c r="L32" s="34"/>
      <c r="M32" s="33"/>
      <c r="N32" s="34"/>
      <c r="O32" s="37"/>
      <c r="P32" s="34"/>
      <c r="Q32" s="37"/>
      <c r="R32" s="34"/>
      <c r="S32" s="34"/>
      <c r="T32" s="34"/>
      <c r="U32" s="37"/>
      <c r="V32" s="34"/>
      <c r="W32" s="37"/>
      <c r="X32" s="34"/>
      <c r="Y32" s="37"/>
      <c r="Z32" s="39"/>
      <c r="AA32" s="43"/>
      <c r="AB32" s="43"/>
    </row>
    <row r="33" spans="2:28">
      <c r="B33" s="44">
        <v>23</v>
      </c>
      <c r="C33" s="53" t="s">
        <v>577</v>
      </c>
      <c r="D33" s="54" t="s">
        <v>578</v>
      </c>
      <c r="E33" s="23">
        <f t="shared" si="3"/>
        <v>0</v>
      </c>
      <c r="F33" s="23"/>
      <c r="G33" s="33"/>
      <c r="H33" s="34"/>
      <c r="I33" s="33"/>
      <c r="J33" s="23"/>
      <c r="K33" s="33"/>
      <c r="L33" s="34"/>
      <c r="M33" s="33"/>
      <c r="N33" s="34"/>
      <c r="O33" s="37"/>
      <c r="P33" s="34"/>
      <c r="Q33" s="37"/>
      <c r="R33" s="34"/>
      <c r="S33" s="34"/>
      <c r="T33" s="34"/>
      <c r="U33" s="37"/>
      <c r="V33" s="34"/>
      <c r="W33" s="37"/>
      <c r="X33" s="34"/>
      <c r="Y33" s="37"/>
      <c r="Z33" s="39"/>
      <c r="AA33" s="43"/>
      <c r="AB33" s="43"/>
    </row>
    <row r="34" spans="2:28">
      <c r="B34" s="44">
        <v>24</v>
      </c>
      <c r="C34" s="101" t="s">
        <v>554</v>
      </c>
      <c r="D34" s="23" t="s">
        <v>566</v>
      </c>
      <c r="E34" s="23">
        <f>SUM(G34,I34,K34,M34)</f>
        <v>0</v>
      </c>
      <c r="F34" s="23"/>
      <c r="G34" s="33"/>
      <c r="H34" s="34"/>
      <c r="I34" s="33"/>
      <c r="J34" s="23"/>
      <c r="K34" s="33"/>
      <c r="L34" s="34"/>
      <c r="M34" s="38"/>
      <c r="N34" s="34"/>
      <c r="O34" s="34"/>
      <c r="P34" s="34"/>
      <c r="Q34" s="37"/>
      <c r="R34" s="34"/>
      <c r="S34" s="34"/>
      <c r="T34" s="34"/>
      <c r="U34" s="37"/>
      <c r="V34" s="34"/>
      <c r="W34" s="37"/>
      <c r="X34" s="34"/>
      <c r="Y34" s="37"/>
      <c r="Z34" s="39"/>
      <c r="AA34" s="59"/>
      <c r="AB34" s="43"/>
    </row>
    <row r="37" spans="2:28">
      <c r="B37" s="26" t="s">
        <v>44</v>
      </c>
      <c r="F37" s="14"/>
      <c r="G37" s="14"/>
      <c r="H37" s="14"/>
      <c r="I37" s="14"/>
      <c r="L37" s="14"/>
      <c r="N37" s="14"/>
      <c r="R37" s="14"/>
      <c r="AA37" s="43"/>
      <c r="AB37" s="43"/>
    </row>
    <row r="38" spans="2:28">
      <c r="B38" s="27"/>
      <c r="C38" s="14" t="s">
        <v>626</v>
      </c>
      <c r="F38" s="14"/>
      <c r="G38" s="14"/>
      <c r="H38" s="14"/>
      <c r="I38" s="14"/>
      <c r="L38" s="14"/>
      <c r="N38" s="14"/>
      <c r="R38" s="14"/>
      <c r="AA38" s="43"/>
      <c r="AB38" s="43"/>
    </row>
    <row r="39" spans="2:28">
      <c r="B39" s="28" t="s">
        <v>46</v>
      </c>
      <c r="C39" s="14" t="s">
        <v>127</v>
      </c>
      <c r="F39" s="14"/>
      <c r="G39" s="14"/>
      <c r="H39" s="14"/>
      <c r="I39" s="14"/>
      <c r="L39" s="14"/>
      <c r="N39" s="14"/>
      <c r="R39" s="14"/>
      <c r="AA39" s="43"/>
      <c r="AB39" s="43"/>
    </row>
    <row r="40" spans="2:28">
      <c r="B40" s="29" t="s">
        <v>46</v>
      </c>
      <c r="C40" s="14" t="s">
        <v>48</v>
      </c>
      <c r="F40" s="14"/>
      <c r="G40" s="14"/>
      <c r="H40" s="14"/>
      <c r="I40" s="14"/>
      <c r="L40" s="14"/>
      <c r="N40" s="14"/>
      <c r="R40" s="14"/>
      <c r="AA40" s="43"/>
      <c r="AB40" s="43"/>
    </row>
    <row r="41" spans="2:28">
      <c r="B41" s="30" t="s">
        <v>46</v>
      </c>
      <c r="C41" s="14" t="s">
        <v>49</v>
      </c>
      <c r="F41" s="14"/>
      <c r="G41" s="14"/>
      <c r="H41" s="14"/>
      <c r="I41" s="14"/>
      <c r="L41" s="14"/>
      <c r="N41" s="14"/>
      <c r="R41" s="14"/>
      <c r="AA41" s="43"/>
      <c r="AB41" s="43"/>
    </row>
    <row r="42" spans="2:28">
      <c r="AA42" s="43"/>
      <c r="AB42" s="43"/>
    </row>
    <row r="43" spans="2:28">
      <c r="AA43" s="43"/>
      <c r="AB43" s="43"/>
    </row>
    <row r="44" spans="2:28">
      <c r="AA44" s="43"/>
      <c r="AB44" s="43"/>
    </row>
    <row r="45" spans="2:28">
      <c r="AA45" s="43"/>
      <c r="AB45" s="43"/>
    </row>
    <row r="46" spans="2:28">
      <c r="AA46" s="43"/>
      <c r="AB46" s="43"/>
    </row>
    <row r="47" spans="2:28">
      <c r="AA47" s="43"/>
      <c r="AB47" s="43"/>
    </row>
    <row r="48" spans="2:28">
      <c r="AA48" s="43"/>
      <c r="AB48" s="43"/>
    </row>
    <row r="49" spans="27:28">
      <c r="AA49" s="43"/>
      <c r="AB49" s="43"/>
    </row>
    <row r="50" spans="27:28">
      <c r="AA50" s="43"/>
      <c r="AB50" s="43"/>
    </row>
    <row r="51" spans="27:28">
      <c r="AA51" s="43"/>
      <c r="AB51" s="43"/>
    </row>
    <row r="52" spans="27:28">
      <c r="AA52" s="43"/>
      <c r="AB52" s="43"/>
    </row>
    <row r="53" spans="27:28">
      <c r="AA53" s="43"/>
      <c r="AB53" s="43"/>
    </row>
  </sheetData>
  <sortState xmlns:xlrd2="http://schemas.microsoft.com/office/spreadsheetml/2017/richdata2" ref="C11:K20">
    <sortCondition descending="1" ref="E11:E20"/>
  </sortState>
  <mergeCells count="17">
    <mergeCell ref="J8:K8"/>
    <mergeCell ref="L9:M9"/>
    <mergeCell ref="N9:O9"/>
    <mergeCell ref="P9:Q9"/>
    <mergeCell ref="R9:S9"/>
    <mergeCell ref="T9:U9"/>
    <mergeCell ref="J9:K9"/>
    <mergeCell ref="B9:B10"/>
    <mergeCell ref="C9:C10"/>
    <mergeCell ref="D9:D10"/>
    <mergeCell ref="E9:E10"/>
    <mergeCell ref="G3:H3"/>
    <mergeCell ref="B6:F6"/>
    <mergeCell ref="F8:G8"/>
    <mergeCell ref="F9:G9"/>
    <mergeCell ref="H9:I9"/>
    <mergeCell ref="H8:I8"/>
  </mergeCells>
  <phoneticPr fontId="18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E34"/>
  <sheetViews>
    <sheetView workbookViewId="0">
      <selection activeCell="G11" sqref="G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1" width="8.88671875" style="14"/>
    <col min="12" max="12" width="11.109375" style="15" customWidth="1"/>
    <col min="13" max="13" width="8.88671875" style="14"/>
    <col min="14" max="14" width="11.109375" style="15" customWidth="1"/>
    <col min="15" max="17" width="8.88671875" style="14"/>
    <col min="18" max="18" width="18.109375" style="15" customWidth="1"/>
    <col min="19" max="16384" width="8.88671875" style="14"/>
  </cols>
  <sheetData>
    <row r="3" spans="1:31">
      <c r="B3" s="16" t="s">
        <v>661</v>
      </c>
      <c r="C3" s="16"/>
      <c r="D3" s="16"/>
      <c r="E3" s="16"/>
      <c r="F3" s="15" t="s">
        <v>663</v>
      </c>
      <c r="G3" s="116">
        <v>44590</v>
      </c>
      <c r="H3" s="116"/>
    </row>
    <row r="4" spans="1:31">
      <c r="B4" s="17" t="s">
        <v>679</v>
      </c>
      <c r="C4" s="16"/>
      <c r="D4" s="16"/>
      <c r="E4" s="16"/>
      <c r="F4" s="18"/>
    </row>
    <row r="6" spans="1:31">
      <c r="B6" s="133"/>
      <c r="C6" s="133"/>
      <c r="D6" s="133"/>
      <c r="E6" s="133"/>
      <c r="F6" s="133"/>
    </row>
    <row r="7" spans="1:31">
      <c r="B7" s="19" t="s">
        <v>627</v>
      </c>
      <c r="C7" s="20"/>
      <c r="D7" s="20"/>
      <c r="E7" s="20"/>
      <c r="F7" s="31"/>
    </row>
    <row r="8" spans="1:31">
      <c r="F8" s="119" t="s">
        <v>677</v>
      </c>
      <c r="G8" s="120"/>
      <c r="H8" s="122" t="s">
        <v>678</v>
      </c>
      <c r="I8" s="120"/>
      <c r="J8" s="122" t="s">
        <v>664</v>
      </c>
      <c r="K8" s="120"/>
      <c r="M8" s="15"/>
      <c r="O8" s="15"/>
      <c r="P8" s="15"/>
      <c r="Q8" s="15"/>
      <c r="S8" s="15"/>
    </row>
    <row r="9" spans="1:31">
      <c r="B9" s="129" t="s">
        <v>1</v>
      </c>
      <c r="C9" s="130" t="s">
        <v>2</v>
      </c>
      <c r="D9" s="130" t="s">
        <v>3</v>
      </c>
      <c r="E9" s="136" t="s">
        <v>4</v>
      </c>
      <c r="F9" s="121" t="s">
        <v>676</v>
      </c>
      <c r="G9" s="121"/>
      <c r="H9" s="117" t="s">
        <v>6</v>
      </c>
      <c r="I9" s="118"/>
      <c r="J9" s="117" t="s">
        <v>6</v>
      </c>
      <c r="K9" s="118"/>
      <c r="L9" s="117" t="s">
        <v>7</v>
      </c>
      <c r="M9" s="118"/>
      <c r="N9" s="117" t="s">
        <v>8</v>
      </c>
      <c r="O9" s="118"/>
      <c r="P9" s="117" t="s">
        <v>9</v>
      </c>
      <c r="Q9" s="118"/>
      <c r="R9" s="117"/>
      <c r="S9" s="118"/>
      <c r="T9" s="117"/>
      <c r="U9" s="118"/>
    </row>
    <row r="10" spans="1:31">
      <c r="B10" s="129"/>
      <c r="C10" s="130"/>
      <c r="D10" s="130"/>
      <c r="E10" s="137"/>
      <c r="F10" s="32" t="s">
        <v>1</v>
      </c>
      <c r="G10" s="21" t="s">
        <v>11</v>
      </c>
      <c r="H10" s="32" t="s">
        <v>1</v>
      </c>
      <c r="I10" s="21" t="s">
        <v>11</v>
      </c>
      <c r="J10" s="32" t="s">
        <v>1</v>
      </c>
      <c r="K10" s="21" t="s">
        <v>11</v>
      </c>
      <c r="L10" s="32" t="s">
        <v>1</v>
      </c>
      <c r="M10" s="21" t="s">
        <v>11</v>
      </c>
      <c r="N10" s="32" t="s">
        <v>1</v>
      </c>
      <c r="O10" s="21" t="s">
        <v>11</v>
      </c>
      <c r="P10" s="32" t="s">
        <v>1</v>
      </c>
      <c r="Q10" s="21" t="s">
        <v>11</v>
      </c>
      <c r="R10" s="32" t="s">
        <v>1</v>
      </c>
      <c r="S10" s="21" t="s">
        <v>11</v>
      </c>
      <c r="T10" s="32" t="s">
        <v>1</v>
      </c>
      <c r="U10" s="21" t="s">
        <v>11</v>
      </c>
    </row>
    <row r="11" spans="1:31">
      <c r="B11" s="22">
        <v>1</v>
      </c>
      <c r="C11" s="86" t="s">
        <v>593</v>
      </c>
      <c r="D11" s="34" t="s">
        <v>598</v>
      </c>
      <c r="E11" s="23">
        <f t="shared" ref="E11:E27" si="0">SUM(G11,I11,K11,M11)</f>
        <v>171</v>
      </c>
      <c r="F11" s="23">
        <v>3</v>
      </c>
      <c r="G11" s="33">
        <f>IFERROR(VLOOKUP(F11,points,3,FALSE),"")</f>
        <v>135</v>
      </c>
      <c r="H11" s="34">
        <v>14</v>
      </c>
      <c r="I11" s="33">
        <f>IFERROR(VLOOKUP(H11,points,2,FALSE),"")</f>
        <v>16.5</v>
      </c>
      <c r="J11" s="23">
        <v>10</v>
      </c>
      <c r="K11" s="33">
        <f>IFERROR(VLOOKUP(J11,points,2,FALSE),"")</f>
        <v>19.5</v>
      </c>
      <c r="L11" s="32"/>
      <c r="M11" s="36"/>
      <c r="N11" s="32"/>
      <c r="O11" s="21"/>
      <c r="P11" s="32"/>
      <c r="Q11" s="21"/>
      <c r="R11" s="32"/>
      <c r="S11" s="21"/>
      <c r="T11" s="32"/>
      <c r="U11" s="21"/>
    </row>
    <row r="12" spans="1:31">
      <c r="B12" s="22">
        <v>2</v>
      </c>
      <c r="C12" s="86" t="s">
        <v>628</v>
      </c>
      <c r="D12" s="23" t="s">
        <v>629</v>
      </c>
      <c r="E12" s="23">
        <f t="shared" si="0"/>
        <v>135</v>
      </c>
      <c r="F12" s="23"/>
      <c r="G12" s="33"/>
      <c r="H12" s="34">
        <v>3</v>
      </c>
      <c r="I12" s="33">
        <f>IFERROR(VLOOKUP(H12,points,2,FALSE),"")</f>
        <v>67.5</v>
      </c>
      <c r="J12" s="23">
        <v>3</v>
      </c>
      <c r="K12" s="33">
        <f>IFERROR(VLOOKUP(J12,points,2,FALSE),"")</f>
        <v>67.5</v>
      </c>
      <c r="L12" s="34"/>
      <c r="M12" s="33"/>
      <c r="N12" s="34"/>
      <c r="O12" s="37"/>
      <c r="P12" s="34"/>
      <c r="Q12" s="34"/>
      <c r="R12" s="34"/>
      <c r="S12" s="34"/>
      <c r="T12" s="34"/>
      <c r="U12" s="37"/>
      <c r="V12" s="25"/>
    </row>
    <row r="13" spans="1:31">
      <c r="B13" s="22">
        <v>3</v>
      </c>
      <c r="C13" s="86" t="s">
        <v>637</v>
      </c>
      <c r="D13" s="34" t="s">
        <v>638</v>
      </c>
      <c r="E13" s="23">
        <f t="shared" si="0"/>
        <v>90.75</v>
      </c>
      <c r="F13" s="23"/>
      <c r="G13" s="33"/>
      <c r="H13" s="34">
        <v>4</v>
      </c>
      <c r="I13" s="33">
        <f>IFERROR(VLOOKUP(H13,points,2,FALSE),"")</f>
        <v>50.25</v>
      </c>
      <c r="J13" s="23">
        <v>5</v>
      </c>
      <c r="K13" s="33">
        <f>IFERROR(VLOOKUP(J13,points,2,FALSE),"")</f>
        <v>40.5</v>
      </c>
      <c r="L13" s="34"/>
      <c r="M13" s="38"/>
      <c r="N13" s="34"/>
      <c r="O13" s="37"/>
      <c r="P13" s="34"/>
      <c r="Q13" s="34"/>
      <c r="R13" s="34"/>
      <c r="S13" s="37"/>
      <c r="T13" s="37"/>
      <c r="U13" s="37"/>
      <c r="V13" s="39"/>
      <c r="W13" s="40"/>
      <c r="X13" s="41"/>
      <c r="Y13" s="40"/>
      <c r="Z13" s="40"/>
    </row>
    <row r="14" spans="1:31" customFormat="1">
      <c r="A14" s="14"/>
      <c r="B14" s="22">
        <v>4</v>
      </c>
      <c r="C14" s="51" t="s">
        <v>639</v>
      </c>
      <c r="D14" s="24" t="s">
        <v>640</v>
      </c>
      <c r="E14" s="23">
        <f t="shared" si="0"/>
        <v>0</v>
      </c>
      <c r="F14" s="23"/>
      <c r="G14" s="33"/>
      <c r="H14" s="34"/>
      <c r="I14" s="33"/>
      <c r="J14" s="23"/>
      <c r="K14" s="33"/>
      <c r="L14" s="34"/>
      <c r="M14" s="38"/>
      <c r="N14" s="34"/>
      <c r="O14" s="34"/>
      <c r="P14" s="34"/>
      <c r="Q14" s="37"/>
      <c r="R14" s="37"/>
      <c r="S14" s="37"/>
      <c r="T14" s="34"/>
      <c r="U14" s="37"/>
      <c r="V14" s="39"/>
      <c r="W14" s="60"/>
      <c r="X14" s="39"/>
      <c r="Y14" s="60"/>
      <c r="Z14" s="80"/>
      <c r="AA14" s="59"/>
      <c r="AB14" s="59"/>
      <c r="AC14" s="80"/>
      <c r="AD14" s="80"/>
      <c r="AE14" s="80"/>
    </row>
    <row r="15" spans="1:31" customFormat="1">
      <c r="A15" s="14"/>
      <c r="B15" s="22">
        <v>5</v>
      </c>
      <c r="C15" s="86" t="s">
        <v>643</v>
      </c>
      <c r="D15" s="34" t="s">
        <v>644</v>
      </c>
      <c r="E15" s="23">
        <f t="shared" si="0"/>
        <v>0</v>
      </c>
      <c r="F15" s="23"/>
      <c r="G15" s="33"/>
      <c r="H15" s="34"/>
      <c r="I15" s="33"/>
      <c r="J15" s="23"/>
      <c r="K15" s="33"/>
      <c r="L15" s="34"/>
      <c r="M15" s="38"/>
      <c r="N15" s="34"/>
      <c r="O15" s="34"/>
      <c r="P15" s="34"/>
      <c r="Q15" s="37"/>
      <c r="R15" s="37"/>
      <c r="S15" s="37"/>
      <c r="T15" s="34"/>
      <c r="U15" s="37"/>
      <c r="V15" s="39"/>
      <c r="W15" s="60"/>
      <c r="X15" s="39"/>
      <c r="Y15" s="60"/>
      <c r="AA15" s="43"/>
      <c r="AB15" s="43"/>
    </row>
    <row r="16" spans="1:31">
      <c r="B16" s="22">
        <v>6</v>
      </c>
      <c r="C16" s="86" t="s">
        <v>590</v>
      </c>
      <c r="D16" s="23" t="s">
        <v>630</v>
      </c>
      <c r="E16" s="23">
        <f t="shared" si="0"/>
        <v>0</v>
      </c>
      <c r="F16" s="23"/>
      <c r="G16" s="33"/>
      <c r="H16" s="34"/>
      <c r="I16" s="33"/>
      <c r="J16" s="23"/>
      <c r="K16" s="33"/>
      <c r="L16" s="34"/>
      <c r="M16" s="33"/>
      <c r="N16" s="34"/>
      <c r="O16" s="37"/>
      <c r="P16" s="34"/>
      <c r="Q16" s="34"/>
      <c r="R16" s="34"/>
      <c r="S16" s="37"/>
      <c r="T16" s="37"/>
      <c r="U16" s="37"/>
      <c r="V16" s="6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customFormat="1">
      <c r="A17" s="14"/>
      <c r="B17" s="22">
        <v>7</v>
      </c>
      <c r="C17" s="86" t="s">
        <v>591</v>
      </c>
      <c r="D17" s="34" t="s">
        <v>635</v>
      </c>
      <c r="E17" s="23">
        <f t="shared" si="0"/>
        <v>0</v>
      </c>
      <c r="F17" s="23"/>
      <c r="G17" s="33"/>
      <c r="H17" s="34"/>
      <c r="I17" s="33"/>
      <c r="J17" s="23"/>
      <c r="K17" s="33"/>
      <c r="L17" s="34"/>
      <c r="M17" s="38"/>
      <c r="N17" s="34"/>
      <c r="O17" s="37"/>
      <c r="P17" s="34"/>
      <c r="Q17" s="37"/>
      <c r="R17" s="34"/>
      <c r="S17" s="34"/>
      <c r="T17" s="34"/>
      <c r="U17" s="37"/>
      <c r="V17" s="39"/>
      <c r="W17" s="40"/>
      <c r="X17" s="41"/>
      <c r="Y17" s="40"/>
      <c r="Z17" s="40"/>
      <c r="AA17" s="59"/>
      <c r="AB17" s="59"/>
      <c r="AC17" s="80"/>
      <c r="AD17" s="80"/>
      <c r="AE17" s="80"/>
    </row>
    <row r="18" spans="1:31">
      <c r="B18" s="22">
        <v>8</v>
      </c>
      <c r="C18" s="86" t="s">
        <v>633</v>
      </c>
      <c r="D18" s="34" t="s">
        <v>634</v>
      </c>
      <c r="E18" s="23">
        <f t="shared" si="0"/>
        <v>0</v>
      </c>
      <c r="F18" s="23"/>
      <c r="G18" s="33"/>
      <c r="H18" s="34"/>
      <c r="I18" s="33"/>
      <c r="J18" s="23"/>
      <c r="K18" s="33"/>
      <c r="L18" s="34"/>
      <c r="M18" s="38"/>
      <c r="N18" s="34"/>
      <c r="O18" s="37"/>
      <c r="P18" s="34"/>
      <c r="Q18" s="34"/>
      <c r="R18" s="34"/>
      <c r="S18" s="37"/>
      <c r="T18" s="37"/>
      <c r="U18" s="37"/>
      <c r="V18" s="39"/>
      <c r="W18" s="40"/>
      <c r="X18" s="41"/>
      <c r="Y18" s="40"/>
      <c r="Z18" s="40"/>
      <c r="AA18" s="59"/>
      <c r="AB18" s="59"/>
      <c r="AC18" s="40"/>
      <c r="AD18" s="40"/>
      <c r="AE18" s="40"/>
    </row>
    <row r="19" spans="1:31" customFormat="1">
      <c r="A19" s="14"/>
      <c r="B19" s="22">
        <v>9</v>
      </c>
      <c r="C19" s="86" t="s">
        <v>641</v>
      </c>
      <c r="D19" s="34" t="s">
        <v>642</v>
      </c>
      <c r="E19" s="23">
        <f t="shared" si="0"/>
        <v>0</v>
      </c>
      <c r="F19" s="23"/>
      <c r="G19" s="33"/>
      <c r="H19" s="34"/>
      <c r="I19" s="33"/>
      <c r="J19" s="23"/>
      <c r="K19" s="33"/>
      <c r="L19" s="34"/>
      <c r="M19" s="38"/>
      <c r="N19" s="34"/>
      <c r="O19" s="34"/>
      <c r="P19" s="34"/>
      <c r="Q19" s="37"/>
      <c r="R19" s="37"/>
      <c r="S19" s="37"/>
      <c r="T19" s="34"/>
      <c r="U19" s="37"/>
      <c r="V19" s="39"/>
      <c r="W19" s="60"/>
      <c r="X19" s="39"/>
      <c r="Y19" s="60"/>
      <c r="AA19" s="43"/>
      <c r="AB19" s="43"/>
    </row>
    <row r="20" spans="1:31" customFormat="1">
      <c r="A20" s="14"/>
      <c r="B20" s="22">
        <v>10</v>
      </c>
      <c r="C20" s="86" t="s">
        <v>594</v>
      </c>
      <c r="D20" s="34" t="s">
        <v>636</v>
      </c>
      <c r="E20" s="23">
        <f t="shared" si="0"/>
        <v>0</v>
      </c>
      <c r="F20" s="23"/>
      <c r="G20" s="33"/>
      <c r="H20" s="34"/>
      <c r="I20" s="33"/>
      <c r="J20" s="23"/>
      <c r="K20" s="33"/>
      <c r="L20" s="34"/>
      <c r="M20" s="33"/>
      <c r="N20" s="34"/>
      <c r="O20" s="37"/>
      <c r="P20" s="34"/>
      <c r="Q20" s="34"/>
      <c r="R20" s="34"/>
      <c r="S20" s="37"/>
      <c r="T20" s="37"/>
      <c r="U20" s="37"/>
      <c r="V20" s="39"/>
      <c r="W20" s="60"/>
      <c r="X20" s="39"/>
      <c r="Y20" s="60"/>
      <c r="Z20" s="80"/>
      <c r="AA20" s="59"/>
      <c r="AB20" s="59"/>
      <c r="AC20" s="80"/>
      <c r="AD20" s="80"/>
      <c r="AE20" s="80"/>
    </row>
    <row r="21" spans="1:31">
      <c r="B21" s="22">
        <v>11</v>
      </c>
      <c r="C21" s="86" t="s">
        <v>631</v>
      </c>
      <c r="D21" s="23" t="s">
        <v>632</v>
      </c>
      <c r="E21" s="23">
        <f t="shared" si="0"/>
        <v>0</v>
      </c>
      <c r="F21" s="23"/>
      <c r="G21" s="33"/>
      <c r="H21" s="34"/>
      <c r="I21" s="33"/>
      <c r="J21" s="23"/>
      <c r="K21" s="33"/>
      <c r="L21" s="34"/>
      <c r="M21" s="38"/>
      <c r="N21" s="34"/>
      <c r="O21" s="37"/>
      <c r="P21" s="34"/>
      <c r="Q21" s="34"/>
      <c r="R21" s="34"/>
      <c r="S21" s="37"/>
      <c r="T21" s="37"/>
      <c r="U21" s="37"/>
      <c r="V21" s="6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customFormat="1">
      <c r="A22" s="14"/>
      <c r="B22" s="22">
        <v>12</v>
      </c>
      <c r="C22" s="86" t="s">
        <v>603</v>
      </c>
      <c r="D22" s="34" t="s">
        <v>604</v>
      </c>
      <c r="E22" s="23">
        <f t="shared" si="0"/>
        <v>0</v>
      </c>
      <c r="F22" s="23"/>
      <c r="G22" s="33"/>
      <c r="H22" s="34"/>
      <c r="I22" s="33"/>
      <c r="J22" s="34"/>
      <c r="K22" s="33"/>
      <c r="L22" s="34"/>
      <c r="M22" s="38"/>
      <c r="N22" s="34"/>
      <c r="O22" s="34"/>
      <c r="P22" s="34"/>
      <c r="Q22" s="37"/>
      <c r="R22" s="37"/>
      <c r="S22" s="37"/>
      <c r="T22" s="34"/>
      <c r="U22" s="37"/>
      <c r="V22" s="39"/>
      <c r="W22" s="60"/>
      <c r="X22" s="39"/>
      <c r="Y22" s="60"/>
      <c r="Z22" s="80"/>
      <c r="AA22" s="59"/>
      <c r="AB22" s="59"/>
      <c r="AC22" s="80"/>
      <c r="AD22" s="80"/>
      <c r="AE22" s="80"/>
    </row>
    <row r="23" spans="1:31" customFormat="1">
      <c r="A23" s="14"/>
      <c r="B23" s="22">
        <v>13</v>
      </c>
      <c r="C23" s="86" t="s">
        <v>599</v>
      </c>
      <c r="D23" s="34" t="s">
        <v>600</v>
      </c>
      <c r="E23" s="23">
        <f t="shared" si="0"/>
        <v>0</v>
      </c>
      <c r="F23" s="23"/>
      <c r="G23" s="33"/>
      <c r="H23" s="34"/>
      <c r="I23" s="33"/>
      <c r="J23" s="23"/>
      <c r="K23" s="33"/>
      <c r="L23" s="34"/>
      <c r="M23" s="33"/>
      <c r="N23" s="34"/>
      <c r="O23" s="37"/>
      <c r="P23" s="34"/>
      <c r="Q23" s="34"/>
      <c r="R23" s="34"/>
      <c r="S23" s="37"/>
      <c r="T23" s="37"/>
      <c r="U23" s="37"/>
      <c r="V23" s="60"/>
      <c r="W23" s="40"/>
      <c r="X23" s="40"/>
      <c r="Y23" s="40"/>
      <c r="Z23" s="80"/>
      <c r="AA23" s="59"/>
      <c r="AB23" s="59"/>
      <c r="AC23" s="80"/>
      <c r="AD23" s="80"/>
      <c r="AE23" s="80"/>
    </row>
    <row r="24" spans="1:31" customFormat="1">
      <c r="A24" s="14"/>
      <c r="B24" s="22">
        <v>14</v>
      </c>
      <c r="C24" s="86" t="s">
        <v>614</v>
      </c>
      <c r="D24" s="34" t="s">
        <v>615</v>
      </c>
      <c r="E24" s="23">
        <f t="shared" si="0"/>
        <v>0</v>
      </c>
      <c r="F24" s="23"/>
      <c r="G24" s="33"/>
      <c r="H24" s="34"/>
      <c r="I24" s="33"/>
      <c r="J24" s="23"/>
      <c r="K24" s="33"/>
      <c r="L24" s="34"/>
      <c r="M24" s="38"/>
      <c r="N24" s="34"/>
      <c r="O24" s="34"/>
      <c r="P24" s="34"/>
      <c r="Q24" s="37"/>
      <c r="R24" s="37"/>
      <c r="S24" s="37"/>
      <c r="T24" s="34"/>
      <c r="U24" s="37"/>
      <c r="V24" s="39"/>
      <c r="W24" s="60"/>
      <c r="X24" s="39"/>
      <c r="Y24" s="60"/>
      <c r="AA24" s="43"/>
      <c r="AB24" s="43"/>
    </row>
    <row r="25" spans="1:31" customFormat="1">
      <c r="A25" s="14"/>
      <c r="B25" s="22">
        <v>15</v>
      </c>
      <c r="C25" s="86" t="s">
        <v>616</v>
      </c>
      <c r="D25" s="34" t="s">
        <v>617</v>
      </c>
      <c r="E25" s="23">
        <f t="shared" si="0"/>
        <v>0</v>
      </c>
      <c r="F25" s="23"/>
      <c r="G25" s="33"/>
      <c r="H25" s="34"/>
      <c r="I25" s="33"/>
      <c r="J25" s="23"/>
      <c r="K25" s="33"/>
      <c r="L25" s="34"/>
      <c r="M25" s="38"/>
      <c r="N25" s="34"/>
      <c r="O25" s="34"/>
      <c r="P25" s="34"/>
      <c r="Q25" s="37"/>
      <c r="R25" s="37"/>
      <c r="S25" s="37"/>
      <c r="T25" s="34"/>
      <c r="U25" s="37"/>
      <c r="V25" s="39"/>
      <c r="W25" s="60"/>
      <c r="X25" s="39"/>
      <c r="Y25" s="60"/>
      <c r="AA25" s="43"/>
      <c r="AB25" s="43"/>
    </row>
    <row r="26" spans="1:31" customFormat="1">
      <c r="A26" s="14"/>
      <c r="B26" s="22">
        <v>16</v>
      </c>
      <c r="C26" s="86" t="s">
        <v>618</v>
      </c>
      <c r="D26" s="34" t="s">
        <v>619</v>
      </c>
      <c r="E26" s="23">
        <f t="shared" si="0"/>
        <v>0</v>
      </c>
      <c r="F26" s="23"/>
      <c r="G26" s="33"/>
      <c r="H26" s="34"/>
      <c r="I26" s="33"/>
      <c r="J26" s="23"/>
      <c r="K26" s="33"/>
      <c r="L26" s="34"/>
      <c r="M26" s="38"/>
      <c r="N26" s="34"/>
      <c r="O26" s="34"/>
      <c r="P26" s="34"/>
      <c r="Q26" s="37"/>
      <c r="R26" s="37"/>
      <c r="S26" s="37"/>
      <c r="T26" s="34"/>
      <c r="U26" s="37"/>
      <c r="V26" s="39"/>
      <c r="W26" s="60"/>
      <c r="X26" s="39"/>
      <c r="Y26" s="60"/>
      <c r="AA26" s="43"/>
      <c r="AB26" s="43"/>
    </row>
    <row r="27" spans="1:31" customFormat="1">
      <c r="A27" s="14"/>
      <c r="B27" s="22">
        <v>17</v>
      </c>
      <c r="C27" s="86" t="s">
        <v>620</v>
      </c>
      <c r="D27" s="34" t="s">
        <v>621</v>
      </c>
      <c r="E27" s="23">
        <f t="shared" si="0"/>
        <v>0</v>
      </c>
      <c r="F27" s="23"/>
      <c r="G27" s="33"/>
      <c r="H27" s="34"/>
      <c r="I27" s="33"/>
      <c r="J27" s="23"/>
      <c r="K27" s="33"/>
      <c r="L27" s="34"/>
      <c r="M27" s="38"/>
      <c r="N27" s="34"/>
      <c r="O27" s="34"/>
      <c r="P27" s="34"/>
      <c r="Q27" s="37"/>
      <c r="R27" s="37"/>
      <c r="S27" s="37"/>
      <c r="T27" s="34"/>
      <c r="U27" s="37"/>
      <c r="V27" s="39"/>
      <c r="W27" s="60"/>
      <c r="X27" s="39"/>
      <c r="Y27" s="60"/>
      <c r="AA27" s="43"/>
      <c r="AB27" s="43"/>
    </row>
    <row r="28" spans="1:31">
      <c r="G28" s="35"/>
      <c r="H28" s="35"/>
      <c r="I28" s="35"/>
      <c r="J28" s="25"/>
      <c r="K28" s="25"/>
      <c r="L28" s="35"/>
      <c r="M28" s="25"/>
      <c r="N28" s="35"/>
      <c r="O28" s="25"/>
      <c r="P28" s="25"/>
      <c r="Q28" s="25"/>
      <c r="R28" s="35"/>
    </row>
    <row r="29" spans="1:31">
      <c r="C29" s="25"/>
    </row>
    <row r="30" spans="1:31">
      <c r="B30" s="26" t="s">
        <v>44</v>
      </c>
      <c r="F30" s="14"/>
      <c r="G30" s="14"/>
      <c r="H30" s="14"/>
      <c r="I30" s="14"/>
      <c r="L30" s="14"/>
      <c r="N30" s="14"/>
      <c r="R30" s="14"/>
    </row>
    <row r="31" spans="1:31">
      <c r="B31" s="27"/>
      <c r="C31" s="14" t="s">
        <v>645</v>
      </c>
      <c r="F31" s="14"/>
      <c r="G31" s="14"/>
      <c r="H31" s="14"/>
      <c r="I31" s="14"/>
      <c r="L31" s="14"/>
      <c r="N31" s="14"/>
      <c r="R31" s="14"/>
    </row>
    <row r="32" spans="1:31">
      <c r="B32" s="28" t="s">
        <v>46</v>
      </c>
      <c r="C32" s="14" t="s">
        <v>127</v>
      </c>
      <c r="F32" s="14"/>
      <c r="G32" s="14"/>
      <c r="H32" s="14"/>
      <c r="I32" s="14"/>
      <c r="L32" s="14"/>
      <c r="N32" s="14"/>
      <c r="R32" s="14"/>
    </row>
    <row r="33" spans="2:18">
      <c r="B33" s="29" t="s">
        <v>46</v>
      </c>
      <c r="C33" s="14" t="s">
        <v>48</v>
      </c>
      <c r="F33" s="14"/>
      <c r="G33" s="14"/>
      <c r="H33" s="14"/>
      <c r="I33" s="14"/>
      <c r="L33" s="14"/>
      <c r="N33" s="14"/>
      <c r="R33" s="14"/>
    </row>
    <row r="34" spans="2:18">
      <c r="B34" s="30" t="s">
        <v>46</v>
      </c>
      <c r="C34" s="14" t="s">
        <v>49</v>
      </c>
      <c r="F34" s="14"/>
      <c r="G34" s="14"/>
      <c r="H34" s="14"/>
      <c r="I34" s="14"/>
      <c r="L34" s="14"/>
      <c r="N34" s="14"/>
      <c r="R34" s="14"/>
    </row>
  </sheetData>
  <sortState xmlns:xlrd2="http://schemas.microsoft.com/office/spreadsheetml/2017/richdata2" ref="C12:K27">
    <sortCondition descending="1" ref="E11:E27"/>
  </sortState>
  <mergeCells count="17">
    <mergeCell ref="J8:K8"/>
    <mergeCell ref="L9:M9"/>
    <mergeCell ref="N9:O9"/>
    <mergeCell ref="P9:Q9"/>
    <mergeCell ref="R9:S9"/>
    <mergeCell ref="T9:U9"/>
    <mergeCell ref="J9:K9"/>
    <mergeCell ref="B9:B10"/>
    <mergeCell ref="C9:C10"/>
    <mergeCell ref="D9:D10"/>
    <mergeCell ref="E9:E10"/>
    <mergeCell ref="G3:H3"/>
    <mergeCell ref="B6:F6"/>
    <mergeCell ref="F8:G8"/>
    <mergeCell ref="F9:G9"/>
    <mergeCell ref="H9:I9"/>
    <mergeCell ref="H8:I8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workbookViewId="0">
      <selection activeCell="E56" sqref="E56"/>
    </sheetView>
  </sheetViews>
  <sheetFormatPr defaultColWidth="11" defaultRowHeight="15.6"/>
  <cols>
    <col min="1" max="16384" width="11" style="1"/>
  </cols>
  <sheetData>
    <row r="6" spans="4:6">
      <c r="D6" s="142" t="s">
        <v>646</v>
      </c>
      <c r="E6" s="143"/>
      <c r="F6" s="144"/>
    </row>
    <row r="7" spans="4:6" ht="30.75" customHeight="1">
      <c r="D7" s="2" t="s">
        <v>647</v>
      </c>
      <c r="E7" s="5" t="s">
        <v>648</v>
      </c>
      <c r="F7" s="6" t="s">
        <v>649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6.5</v>
      </c>
      <c r="F36" s="10">
        <v>13.5</v>
      </c>
    </row>
    <row r="37" spans="4:6">
      <c r="D37" s="4">
        <v>30</v>
      </c>
      <c r="E37" s="9">
        <v>6.6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27</vt:i4>
      </vt:variant>
    </vt:vector>
  </HeadingPairs>
  <TitlesOfParts>
    <vt:vector size="40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BU19position</vt:lpstr>
      <vt:lpstr>BUposition</vt:lpstr>
      <vt:lpstr>girl_ranking</vt:lpstr>
      <vt:lpstr>GU0911position</vt:lpstr>
      <vt:lpstr>GU1113position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USER</cp:lastModifiedBy>
  <cp:lastPrinted>2018-01-13T09:23:00Z</cp:lastPrinted>
  <dcterms:created xsi:type="dcterms:W3CDTF">2017-12-19T00:02:00Z</dcterms:created>
  <dcterms:modified xsi:type="dcterms:W3CDTF">2022-01-31T15:41:17Z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